
<file path=[Content_Types].xml><?xml version="1.0" encoding="utf-8"?>
<Types xmlns="http://schemas.openxmlformats.org/package/2006/content-types">
  <Default Extension="wmf" ContentType="image/x-wmf"/>
  <Default Extension="png" ContentType="image/png"/>
  <Default Extension="xml" ContentType="application/xml"/>
  <Default Extension="jpeg" ContentType="image/jpeg"/>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Types>
</file>

<file path=_rels/.rels><?xml version="1.0" encoding="UTF-8" standalone="yes"?><Relationships xmlns="http://schemas.openxmlformats.org/package/2006/relationships"><Relationship  Id="rId3" Type="http://schemas.openxmlformats.org/officeDocument/2006/relationships/officeDocument" Target="xl/workbook.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0"/>
  </bookViews>
  <sheets>
    <sheet name="Sheet1" sheetId="1" state="visible" r:id="rId1"/>
  </sheets>
  <calcPr/>
</workbook>
</file>

<file path=xl/sharedStrings.xml><?xml version="1.0" encoding="utf-8"?>
<sst xmlns="http://schemas.openxmlformats.org/spreadsheetml/2006/main" count="90" uniqueCount="90">
  <si>
    <t xml:space="preserve">PHỤ LỤC</t>
  </si>
  <si>
    <t xml:space="preserve">TỔNG HỢP THU HỒI NỘP NGÂN SÁCH NĂM 2022 CÁC KHOẢN CHI SAI QUY ĐỊNH CỦA CÁC ĐƠN VỊ TRỰC THUỘC SỞ GIÁO DỤC VÀ ĐÀO TẠO</t>
  </si>
  <si>
    <t xml:space="preserve">(Kèm theo Công văn số:            /SGDĐT-HCQT, ngày      tháng  11  năm 2023 của Sở Giáo dục và Đào tạo)</t>
  </si>
  <si>
    <t xml:space="preserve">ĐVT: đồng</t>
  </si>
  <si>
    <t>STT</t>
  </si>
  <si>
    <t xml:space="preserve">ĐƠN VỊ</t>
  </si>
  <si>
    <t xml:space="preserve">TỔNG 
CỘNG</t>
  </si>
  <si>
    <t xml:space="preserve">Nguồn Ngân sách nhà nước</t>
  </si>
  <si>
    <t xml:space="preserve">Nguồn thu</t>
  </si>
  <si>
    <t xml:space="preserve">Ghi Chú</t>
  </si>
  <si>
    <t xml:space="preserve">Kinh phí thường xuyên</t>
  </si>
  <si>
    <t xml:space="preserve">Kinh phí không thường xuyên</t>
  </si>
  <si>
    <t>NSNN</t>
  </si>
  <si>
    <t xml:space="preserve">Học phí</t>
  </si>
  <si>
    <t xml:space="preserve">Nguồn liên kết đào tạo</t>
  </si>
  <si>
    <t xml:space="preserve">Nguồn thu nghề</t>
  </si>
  <si>
    <t xml:space="preserve">Trường THPT Tân An</t>
  </si>
  <si>
    <t xml:space="preserve">- Thu hồi tiền tăng giờ HKII NH 2021-2022: 2.083.971 đ
+ Giáo viên Lữ Thị Dương Thúy: 730.916 đ
+ Giáo viên Phạm Huy Vũ: 261.339 đ 
+ Giáo viên Võ Thị Thu Thúy: 526.284 đ
+ Giáo viên Huỳnh Nguyễn Anh Tài: 565.432 đ 
- Thu hồi công tác phí: 2.000.000 đ
+ Giáo viên Hồ Tấn Nhi: 800.000 đ
+ Giáo viên Trần Thị Thúy Ái: 800.000 đ
+ Giáo viên Nguyễn Thanh Tùng: 400.000 đ</t>
  </si>
  <si>
    <t xml:space="preserve">Trường THPT Chuyên Long An</t>
  </si>
  <si>
    <t xml:space="preserve">Trường THPT Lê Quý Đôn</t>
  </si>
  <si>
    <t xml:space="preserve">Trường THPT Hùng Vương</t>
  </si>
  <si>
    <t xml:space="preserve">Trường THPT Nguyễn Thông</t>
  </si>
  <si>
    <t xml:space="preserve">- Thu hồi tiền giáo viên tập sự tính phụ cấp ưu đãi 15%: 1.679.600 đ
+ Giáo viên Phạm Cẩm Nhung: 784.485 đ
+ Giáo viên Nguyễn Huỳnh Công Lý: 895.115 đ</t>
  </si>
  <si>
    <t xml:space="preserve">Trường THPT Thủ Thừa</t>
  </si>
  <si>
    <t xml:space="preserve">- Thu hồi tiền giáo viên Phạm Ngọc Chơn  nghỉ phép nuôi vợ thai sản 5 ngày : 1.137.056 đ
- Thu hồi tiền thể dục ngoài trời chưa trừ tiết lý thuyết HKI NH 2021-2022: 1.102.600 đ
+ Giáo viên Lê Minh Hiếu: 149.000 đ
+ Giáo viên Trần Thanh Trực:119.200 đ
+ Giáo viên Trương Minh Tâm: 208.600 đ
+ Giáo viên Nguyễn Thị Thanh Lan: 178.800 đ
+ Giáo viên Nguyễn Thị Hồng Thủy: 59.600 đ
+ Giáo viên Trần Vĩnh Thái Cường: 208.600 đ
+ Giáo viên Huỳnh Ngọc tân: 178.800 đ
- Thu hồi tiền chi ban tổ chức, ban trọng tài thi phong trào mừng Đảng, mừng Xuân, thành lập Đoàn, hoạt động hè thi bóng đá, bóng chuyền  vượt mức theo QĐ 72/2017 : 1.920.000 đ
- Thu hồi tiền chi ban tổ chức, ban trọng tài thi phong trào giai điểu tuổi hồng, vẽ tranh, phần hội lễ khai giảng  vượt mức theo QĐ 72/2017 : 1.040.000 đ</t>
  </si>
  <si>
    <t xml:space="preserve">Trường THPT Mỹ Lạc</t>
  </si>
  <si>
    <t xml:space="preserve">Trường THPT Tân Trụ</t>
  </si>
  <si>
    <t xml:space="preserve">- Thu hồi tiền tăng giờ HKII NH 2021-2022  giáo viên Nguyễn Hồng Phúc: 1.100.298 đ
</t>
  </si>
  <si>
    <t xml:space="preserve">Trường THPT Nguyễn Trung Trực</t>
  </si>
  <si>
    <t xml:space="preserve">- Thu hồi công tác phí giáo viên Lê Tài Anh Nhân đi tập huấn về GD Stem: 130.000 đ
</t>
  </si>
  <si>
    <t xml:space="preserve">Trường THPT Nguyễn Hữu Thọ</t>
  </si>
  <si>
    <t xml:space="preserve">- Thu hồi tiền phụ cấp lưu trú giáo viên Dương Thị Giàu: 195.000 đ, Nguyễn Thị Kim Dung: 195.000 đ
- Thu hồi tiền tăng giờ HKII NH 2021-2022: 5.525.358 đ
+ Giáo viên Nguyễn Thị Kim Dung: 1.117.872 đ 
+ Giáo viên Hồ Đặng Bích Thảo: 369.168 đ 
+ Giáo viên Lê Thị Kim Tâm: 728.280 đ 
+ Giáo viên Huỳnh Thị Phương Loan: 494.272 đ
+ Giáo viên Phan Thị Thanh Vân: 453.268 đ 
+ Giáo viên Đỗ Thị Ngọc Điệp: 417.759 đ
+ Giáo viên Lữ Ngọc Thi: 360.510 đ
+ Giáo viên Nguyễn Thị Thúy Vy: 480.848 đ
+ Giáo viên Nguyễn Thị Thu Hiền: 138.438 đ
+ Giáo viên Đặng Thị Anh Đào: 141.947 đ 
+ Giáo viên Lý Minh Bình: 609.570 đ 
+ Giáo viên Lê Thị Thêm: 213.426 đ </t>
  </si>
  <si>
    <t xml:space="preserve">Trường THPT Gò Đen</t>
  </si>
  <si>
    <t xml:space="preserve">- Thu hồi công tác phí giáo viên Nguyễn Hồng Thương: 260.000 đ, giáo viên Lê Thị Bé: 260.000 đ
- Thu hồi tiền tăng giờ: 2.118.689 đ
+ Giáo viên Nguyễn Thị Hồng Yến: 1.810.593 đ 
+ Giáo viên Nguyễn Thị Thanh Mai: 308.096 đ 
</t>
  </si>
  <si>
    <t xml:space="preserve">Trường THPT Lương Hòa</t>
  </si>
  <si>
    <t xml:space="preserve">- Thu hồi tiền tăng giờ HKII NH 2021-2022: 2.662.765 đ
+ Giáo viên Nguyễn Văn Tân: 485.440 đ
+ Giáo viên Đường Phước Anh: 1.175.675 đ
+ Giáo viên Trần Thị Hồng Nhung: 1.001.650 đ
- Thu hồi tiền tăng giờ HKI NH 2022-2023: 1.532.170 đ
+ Giáo viên Nguyễn Văn Tân: 629.555 đ
+ Giáo viên Đường Phước Anh: 902.615 đ</t>
  </si>
  <si>
    <t xml:space="preserve">Trường THPT Cần Giuộc</t>
  </si>
  <si>
    <t xml:space="preserve">- Thu hồi tiền tăng giờ HKI NK 2022-2023 giáo viên Lê Thị Tuyết: 157.495 đ</t>
  </si>
  <si>
    <t xml:space="preserve">Trường THPT Nguyễn Đình Chiểu</t>
  </si>
  <si>
    <t xml:space="preserve"> </t>
  </si>
  <si>
    <t xml:space="preserve">- Thu hồi tiền tăng giờ HKI NH 2022-2023 giáo viên Đặng Thị Phương Thoại: 498.172 đ
- Thu hồi tiền miễm giảm học phí HK I NH 2022-2023 không đúng đối tượng: 190.000 đ</t>
  </si>
  <si>
    <t xml:space="preserve">Trường THPT Cần Đước</t>
  </si>
  <si>
    <t xml:space="preserve">Trường THPT Rạch Kiến</t>
  </si>
  <si>
    <t xml:space="preserve">Trường THPT Chu Văn An</t>
  </si>
  <si>
    <t xml:space="preserve">Trường THPT Đông Thạnh</t>
  </si>
  <si>
    <t xml:space="preserve">- Thu hồi tiền công tác phí giáo viên Phạm Thị Trang: 400.000 đ
- Thu hồi công tác phí 6 giáo viên Nguyễn Ngọc Như, Nguyễn Thị Tốt, Lê Thị Hoa Mận, Đỗi Thị Thanh Nghĩa, Nguyễn Thị Lan Hương, Phan Lâm Thái đi học lớp bồi dưỡng đối tượng 4: 1.770.000 đ
- Thu hồi 2 ngày thứ 7, chủ nhật theo kế hoạch  đi học bồi dưỡng đối tượng 4, 2 CBQL Dương Thị Thùy Trang: 60.000 đ, Nguyễn Minh Triều: 60.000 đ
- Thu hồi tiền chênh lệch thanh toán thẩm định tư vấn giám sát thi công công trình cạo sơn phòng học khu C: 36.000 đ
</t>
  </si>
  <si>
    <t xml:space="preserve">Trường THCS và THPT Long Cang</t>
  </si>
  <si>
    <t xml:space="preserve">- Thu hồi tiền tăng giờ HKI NH 2022-2023 giáo viên Phạm Thị Hồng Phương Linh: 1.166.900 đ</t>
  </si>
  <si>
    <t xml:space="preserve">Trường THCS và THPT Long Hựu Đông</t>
  </si>
  <si>
    <t xml:space="preserve">- Thu hồi tiền mua chử ký số cho 31 giáo viên: 4.650.000 đ
- Thu hồi tiền bồi dưỡng trực tết nguyên đán năm 2022 từ 26/12(AL) đến mùng 6/1 (AL): 1.800.000 đ
- Thu hồi tiền tăng giờ HKI NH 2022-2023 bảng phân công lệch bảng kê: 2.115.942 đ
+ Giáo viên Đặng Thị Tuyết: 592.012 đ 
+ Giáo viên Nguyễn Văn Toàn: 1.523.930 đ </t>
  </si>
  <si>
    <t xml:space="preserve">Trường THPT Đức Hòa</t>
  </si>
  <si>
    <t xml:space="preserve">Trường THPT Võ Văn Tần</t>
  </si>
  <si>
    <t xml:space="preserve">- Thu hồi tiền tăng giờ NH 2021-2022: 19.892.584 đ
+ Giáo viên Hứa Hồng Yến Nhi: 5.752.614 đ
+ Giáo viên Nguyễn Thị Cẩm Tú: 3.261.778 đ
+ Giáo viên Trần Phan Tiến Phát: 8.367.840 đ
+ Giáo viên Thân Đông Hồ: 2.510.352 đ
- Thu hồi tiền tăng giờ NH 2022-2023 giáo viên Đào Thị Cẩm Giang: 2.542.932 đ
</t>
  </si>
  <si>
    <t xml:space="preserve">Trường THPT Hậu Nghĩa</t>
  </si>
  <si>
    <t xml:space="preserve">Trường THPT An Ninh</t>
  </si>
  <si>
    <t xml:space="preserve">Trường THPT Đức Huệ</t>
  </si>
  <si>
    <t xml:space="preserve">- Thu hồi tiền tăng giờ NH 2021-2022 giáo viên Nguyễn Văn Lam: 562.584 đ</t>
  </si>
  <si>
    <t xml:space="preserve">Trường THCs và THPT Mỹ Quý</t>
  </si>
  <si>
    <t xml:space="preserve">Trường THPT Thạnh Hóa</t>
  </si>
  <si>
    <t xml:space="preserve">- Thu tiền trực tết và các ngày nghỉ lễ: 4.000.000 đ
- Thu hồi tiền tăng giờ HKI NH 2022-2023: 6.297.698 đ
+ Giáo viên Nguyễn Đại Cường: 561.728 đ 
+ Giáo viên Nguyễn Thị Lan Anh: 5.735.970 đ 
- Thu hồi tiền tăng giờ NH 2021-2022: 422.473 đ
+ Giáo viên Lê Thị Hồng Vân: 280.526 đ 
+ Giáo viên Đào Thanh Ngà: 141.947 đ </t>
  </si>
  <si>
    <t xml:space="preserve">Trường THPT Tân Thạnh</t>
  </si>
  <si>
    <t xml:space="preserve">Thu hồi tiền tăng giờ: 2.461.853 đ
+ Giáo viên Nguyễn Thị Út: 1.422.450 đ 
+ Giáo viên Hoàng Huy: 482.372 đ
+ Giáo viên Nguyễn Thị Phần: 557.031 đ 
- Thu hồi tiền chênh lệch hóa đơn thuê rạp hội nghị tổng kết NH 2021-2022: 48.600 đ
- Thu hồi tiền bồi dưỡng trực các ngày nghỉ lễ, tết: 3.510.000 đ</t>
  </si>
  <si>
    <t xml:space="preserve">Trường THCS và THPT Hậu Thạnh Đông</t>
  </si>
  <si>
    <t xml:space="preserve"> Thu hồi tiền công tác phí bồi dưỡng kiến thức quốc phòng 2 giáo viên Chung Anh Công Thoại: 340.000 đ, Mai Khánh Quyên: 340.000 đ</t>
  </si>
  <si>
    <t xml:space="preserve">Trường THPT Kiến Tường</t>
  </si>
  <si>
    <t xml:space="preserve">Trường THPT Vĩnh Hưng</t>
  </si>
  <si>
    <t xml:space="preserve">Trường THPT Tân Hưng</t>
  </si>
  <si>
    <t xml:space="preserve">- Thu hồi tiền mua chữ ký số cho giáo viên: 5.700.000 đ</t>
  </si>
  <si>
    <t xml:space="preserve">Trường THPT Phan Văn Đạt</t>
  </si>
  <si>
    <t xml:space="preserve">- Thu hồi mua 45 chữ ký số cho giáo viên: 6.750.000 đ
- Thu hồi tiền tăng giờ HKI NH 2021-2022: 13.257.663 đ
+ Giáo viên Trần Huỳnh Khả Tú: 1.588.038 đ
+ Giáo viên Phạm Thị Kim Hà: 9.005.784 đ
+ Giáo viên Huỳnh Thị Tuyết Loan: 1.703.841 đ
+ Giáo viên Nguyễn Văn Thanh: 960.000 đ</t>
  </si>
  <si>
    <t xml:space="preserve">Trường THCS  và THPT Bình Phong Thạnh</t>
  </si>
  <si>
    <t xml:space="preserve">- Thu hồi mua chữ ký số cho tổ trưởng, tổ phó: 1.950.000 đ</t>
  </si>
  <si>
    <t xml:space="preserve">Trường THCS  và THPT Khánh Hưng</t>
  </si>
  <si>
    <t xml:space="preserve">- Thu hồi tiền tăng giờ  bảng kê lệch với bảng phân công: 5.110.005 đ
+ Giáo viên Lê Hồng Phước: 453.667 đ
+ Giáo viên Nguyễn Kim Đồng: 304.364 đ 
+ Giáo viên Nguyễn Thành Qui: 2.432.910 đ
+ Giáo viên Võ Thị Thẩm Thúy Hằng: 1.019.286 đ 
+ Giáo viên Nguyễn Minh Tâm: 595.816 đ 
+ Giáo viên Phùng Thị Trang Nghiêm: 304.062 đ </t>
  </si>
  <si>
    <t xml:space="preserve">Trường THCS và THPT Mỹ Bình</t>
  </si>
  <si>
    <t xml:space="preserve">- Thu hồi tiền mua quà viếng khu di tích: 898.200 đ
- Thu hồi tiền tăng giờ: 725.849 đ
+ Giáo viên Lê Văn Hùng: 421.234 đ
+ Giáo viên Nguyễn Văn Thuận: 304.614
- Thu hồi tiền lớp bồi dưỡng chính trị hè đối tượng 4 thầy Lai: 300.000, thầy Ky: 300.000đ
- Thu hồi tiền lớp bồi dưỡng chính trị hè đối tượng 4  cho 31 giáo viên: 2.325.000 đ</t>
  </si>
  <si>
    <t xml:space="preserve">Trường THCS và THPT Nguyễn Thị Một</t>
  </si>
  <si>
    <t xml:space="preserve">- Thu hồi tiền tăng giờ: 4.180.315 đ
+ Giáo viên Lê Ngọc Vinh: 184.615 đ
+ Giáo viên Lương Thị Hồng Liên: 3.995.700 đ
- Thu hồi tiền đồng phục giáo viên Nguyễn Hữu Phúc: 1.510 đ
</t>
  </si>
  <si>
    <t xml:space="preserve">Trường THCS và THPT Hưng Điền B</t>
  </si>
  <si>
    <t xml:space="preserve">- Thu hồi tiền chi tiếp khách vượt định mức: 2.964.000 đ
- Thu hồi tiền tăng giờ: 8.533.962 đ
+ Giáo viên Lê Thiện Anh: 1.275.610 đ
+ Giáo viên Huỳnh Chí Nhân: 957.755 đ
+ Giáo viên Phạm Hoàng Thái: 2.367.381 đ
+ Giáo viên Tạ Thanh Việt: 2.213.460 đ
+ Giáo viên Lê Anh Khoa: 1.719.756 đ
- Thu hồi thể dục ngoài trời HKI NH 2022-2023 trừ thiếu 12 tiết lý thuyết giáo viên Nguyễn Hoàng Châu: 178.800 đ</t>
  </si>
  <si>
    <t xml:space="preserve">Trường THPT Thiên Hộ Dương</t>
  </si>
  <si>
    <t xml:space="preserve">- Thu hồi tiền tăng giờ HKII NH 2021-2022: 11.449.935đ
+ Giáo viên Bùi Xuân Lộc : 2.927.392 đ
+ Giáo viên Phạm Minh Thành : 8.522.543
- Thu hồi chi tăng giờ HKI NH 2022-2023: 6.815.740 đ
+ Giáo viên Trần Thanh Tùng : 221.508 đ 
+ Giáo viên Nguyễn Ngọc Diễm Hương : 3.254.868 đ
+ Giáo viên Vũ Thị Bích Phượng: 3.153.780 đ
+ Giáo viên Nguyễn Thị Thanh Xuân: 185.584đ
- Thu hồi tiền bồi dưỡng tiết lý thuyết môn thể dục: 566.200đ
+ Giáo viên Nguyễn Văn Tuấn: 268.200đ
+ Giáo viên Phạm Thị Vân: 268.200đ
+ Giáo viên Bùi Phú Đạt: 29.800đ</t>
  </si>
  <si>
    <t xml:space="preserve">Trường NDT khuyết Tật</t>
  </si>
  <si>
    <t xml:space="preserve">Cộng Khối THPT</t>
  </si>
  <si>
    <t xml:space="preserve">Trường CĐSP Long An</t>
  </si>
  <si>
    <t xml:space="preserve">Trung tâm GDTX và KHTH tỉnh</t>
  </si>
  <si>
    <t xml:space="preserve">- Thu hồi tiền chi bồi dưỡng ban tổ chức hội thi giáo viên giỏi vượt mức quy định 3 giáo viên </t>
  </si>
  <si>
    <t xml:space="preserve">Trung Tâm NN-TH Tỉnh</t>
  </si>
  <si>
    <t xml:space="preserve">Cộng Khối SNĐT</t>
  </si>
  <si>
    <t xml:space="preserve">Tổng cộng</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</si>
</sst>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0" formatCode="_(* #,##0.00_);_(* \(#,##0.00\);_(* &quot;-&quot;??_);_(@_)"/>
    <numFmt numFmtId="161" formatCode="_(* #.##0.00_);_(* \(#.##0.00\);_(* &quot;-&quot;??_);_(@_)"/>
    <numFmt numFmtId="162" formatCode="_(* #,##0_);_(* \(#,##0\);_(* &quot;-&quot;??_);_(@_)"/>
  </numFmts>
  <fonts count="16">
    <font>
      <name val="Times New Roman"/>
      <color theme="1"/>
      <sz val="14"/>
    </font>
    <font>
      <name val="Calibri"/>
      <color indexed="64"/>
      <sz val="11"/>
    </font>
    <font>
      <name val="Times New Roman"/>
      <color indexed="64"/>
      <sz val="12"/>
    </font>
    <font>
      <name val="Times New Roman"/>
      <b/>
      <color indexed="64"/>
      <sz val="11"/>
    </font>
    <font>
      <name val="Times New Roman"/>
      <color indexed="64"/>
      <sz val="11"/>
    </font>
    <font>
      <name val="Times New Roman"/>
      <b/>
      <color indexed="64"/>
      <sz val="12"/>
    </font>
    <font>
      <name val="Times New Roman"/>
      <b/>
      <color indexed="64"/>
      <sz val="13"/>
    </font>
    <font>
      <name val="Times New Roman"/>
      <b/>
      <color indexed="64"/>
      <sz val="14"/>
    </font>
    <font>
      <name val="Times New Roman"/>
      <i/>
      <color indexed="64"/>
      <sz val="12"/>
    </font>
    <font>
      <name val="Times New Roman"/>
      <color indexed="64"/>
      <sz val="14"/>
    </font>
    <font>
      <name val="Times New Roman"/>
      <i/>
      <color indexed="64"/>
      <sz val="11"/>
    </font>
    <font>
      <name val="Times New Roman"/>
      <color indexed="64"/>
      <sz val="8"/>
    </font>
    <font>
      <name val="Times New Roman"/>
      <sz val="12"/>
    </font>
    <font>
      <name val="Times New Roman"/>
      <color theme="1"/>
      <sz val="12"/>
    </font>
    <font>
      <name val="Times New Roman"/>
      <b/>
      <sz val="12"/>
    </font>
    <font>
      <name val="Times New Roman"/>
      <b/>
      <color indexed="64"/>
      <sz val="8"/>
    </font>
  </fonts>
  <fills count="3">
    <fill/>
    <fill/>
    <fill>
      <patternFill patternType="solid">
        <fgColor indexed="5"/>
        <bgColor indexed="64"/>
      </patternFill>
    </fill>
  </fills>
  <borders count="9">
    <border>
      <left/>
      <right/>
      <top/>
      <bottom/>
      <diagonal/>
    </border>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fontId="0" fillId="0" borderId="1" numFmtId="0" applyNumberFormat="1" applyFont="1" applyFill="1" applyBorder="1"/>
    <xf fontId="0" fillId="0" borderId="1" numFmtId="160" applyNumberFormat="1" applyFont="0" applyFill="0" applyBorder="0"/>
    <xf fontId="1" fillId="0" borderId="1" numFmtId="161" applyNumberFormat="1" applyFont="0" applyFill="0" applyBorder="0"/>
  </cellStyleXfs>
  <cellXfs count="55">
    <xf fontId="0" fillId="0" borderId="1" numFmtId="0" xfId="0" applyBorder="1"/>
    <xf fontId="2" fillId="0" borderId="1" numFmtId="0" xfId="0" applyFont="1" applyBorder="1"/>
    <xf fontId="2" fillId="0" borderId="1" numFmtId="0" xfId="0" applyFont="1" applyBorder="1" applyAlignment="1">
      <alignment horizontal="center"/>
    </xf>
    <xf fontId="3" fillId="0" borderId="1" numFmtId="0" xfId="0" applyFont="1" applyBorder="1"/>
    <xf fontId="4" fillId="0" borderId="1" numFmtId="0" xfId="0" applyFont="1" applyBorder="1"/>
    <xf fontId="2" fillId="0" borderId="1" numFmtId="160" xfId="1" applyNumberFormat="1" applyFont="1" applyBorder="1"/>
    <xf fontId="5" fillId="0" borderId="1" numFmtId="0" xfId="0" applyFont="1" applyBorder="1" applyAlignment="1">
      <alignment horizontal="left"/>
    </xf>
    <xf fontId="5" fillId="0" borderId="1" numFmtId="0" xfId="0" applyFont="1" applyBorder="1" applyAlignment="1">
      <alignment horizontal="center"/>
    </xf>
    <xf fontId="6" fillId="0" borderId="1" numFmtId="0" xfId="0" applyFont="1" applyBorder="1"/>
    <xf fontId="7" fillId="0" borderId="1" numFmtId="0" xfId="0" applyFont="1" applyBorder="1"/>
    <xf fontId="8" fillId="0" borderId="1" numFmtId="0" xfId="0" applyFont="1" applyBorder="1" applyAlignment="1">
      <alignment horizontal="center"/>
    </xf>
    <xf fontId="9" fillId="0" borderId="1" numFmtId="0" xfId="0" applyFont="1" applyBorder="1" applyAlignment="1">
      <alignment horizontal="center"/>
    </xf>
    <xf fontId="3" fillId="0" borderId="2" numFmtId="0" xfId="0" applyFont="1" applyBorder="1" applyAlignment="1">
      <alignment horizontal="center"/>
    </xf>
    <xf fontId="10" fillId="0" borderId="2" numFmtId="0" xfId="0" applyFont="1" applyBorder="1" applyAlignment="1">
      <alignment horizontal="center"/>
    </xf>
    <xf fontId="11" fillId="0" borderId="1" numFmtId="0" xfId="0" applyFont="1" applyBorder="1"/>
    <xf fontId="5" fillId="2" borderId="3" numFmtId="0" xfId="0" applyFont="1" applyFill="1" applyBorder="1" applyAlignment="1">
      <alignment horizontal="center" vertical="center"/>
    </xf>
    <xf fontId="5" fillId="2" borderId="3" numFmtId="0" xfId="0" applyFont="1" applyFill="1" applyBorder="1" applyAlignment="1">
      <alignment horizontal="center" vertical="center" wrapText="1"/>
    </xf>
    <xf fontId="5" fillId="2" borderId="4" numFmtId="0" xfId="0" applyFont="1" applyFill="1" applyBorder="1" applyAlignment="1">
      <alignment horizontal="center" vertical="center"/>
    </xf>
    <xf fontId="5" fillId="2" borderId="5" numFmtId="0" xfId="0" applyFont="1" applyFill="1" applyBorder="1" applyAlignment="1">
      <alignment horizontal="center" vertical="center"/>
    </xf>
    <xf fontId="5" fillId="2" borderId="6" numFmtId="0" xfId="0" applyFont="1" applyFill="1" applyBorder="1" applyAlignment="1">
      <alignment horizontal="center" vertical="center"/>
    </xf>
    <xf fontId="5" fillId="2" borderId="3" numFmtId="0" xfId="0" applyFont="1" applyFill="1" applyBorder="1" applyAlignment="1">
      <alignment vertical="center"/>
    </xf>
    <xf fontId="5" fillId="2" borderId="7" numFmtId="0" xfId="0" applyFont="1" applyFill="1" applyBorder="1" applyAlignment="1">
      <alignment horizontal="center" vertical="center" wrapText="1"/>
    </xf>
    <xf fontId="11" fillId="0" borderId="1" numFmtId="160" xfId="1" applyNumberFormat="1" applyFont="1" applyBorder="1"/>
    <xf fontId="5" fillId="2" borderId="3" numFmtId="0" xfId="0" applyFont="1" applyFill="1" applyBorder="1" applyAlignment="1">
      <alignment vertical="center" wrapText="1"/>
    </xf>
    <xf fontId="5" fillId="2" borderId="8" numFmtId="0" xfId="0" applyFont="1" applyFill="1" applyBorder="1" applyAlignment="1">
      <alignment horizontal="center" vertical="center" wrapText="1"/>
    </xf>
    <xf fontId="12" fillId="0" borderId="3" numFmtId="0" xfId="0" applyFont="1" applyBorder="1" applyAlignment="1" quotePrefix="1">
      <alignment horizontal="left" vertical="center" wrapText="1"/>
    </xf>
    <xf fontId="13" fillId="0" borderId="3" numFmtId="0" xfId="0" applyFont="1" applyBorder="1" applyAlignment="1">
      <alignment vertical="center"/>
    </xf>
    <xf fontId="14" fillId="0" borderId="3" numFmtId="3" xfId="0" applyNumberFormat="1" applyFont="1" applyBorder="1" applyAlignment="1" quotePrefix="1">
      <alignment horizontal="right" vertical="center" wrapText="1"/>
    </xf>
    <xf fontId="12" fillId="0" borderId="3" numFmtId="3" xfId="0" applyNumberFormat="1" applyFont="1" applyBorder="1" applyAlignment="1" quotePrefix="1">
      <alignment horizontal="right" vertical="center" wrapText="1"/>
    </xf>
    <xf fontId="2" fillId="0" borderId="3" numFmtId="0" xfId="0" applyFont="1" applyBorder="1" applyAlignment="1" quotePrefix="1">
      <alignment horizontal="center"/>
    </xf>
    <xf fontId="12" fillId="0" borderId="3" numFmtId="162" xfId="2" applyNumberFormat="1" applyFont="1" applyBorder="1" applyAlignment="1">
      <alignment horizontal="right" vertical="center"/>
    </xf>
    <xf fontId="2" fillId="0" borderId="3" numFmtId="162" xfId="1" applyNumberFormat="1" applyFont="1" applyBorder="1" applyAlignment="1">
      <alignment horizontal="right" vertical="center"/>
    </xf>
    <xf fontId="2" fillId="0" borderId="3" numFmtId="162" xfId="1" applyNumberFormat="1" applyFont="1" applyBorder="1" applyAlignment="1">
      <alignment horizontal="center"/>
    </xf>
    <xf fontId="14" fillId="0" borderId="3" numFmtId="162" xfId="1" applyNumberFormat="1" applyFont="1" applyBorder="1"/>
    <xf fontId="12" fillId="0" borderId="3" numFmtId="0" xfId="0" applyFont="1" applyBorder="1" applyAlignment="1" quotePrefix="1">
      <alignment horizontal="right" vertical="center" wrapText="1"/>
    </xf>
    <xf fontId="12" fillId="0" borderId="3" numFmtId="0" xfId="0" applyFont="1" applyBorder="1" applyAlignment="1" quotePrefix="1">
      <alignment vertical="center" wrapText="1"/>
    </xf>
    <xf fontId="12" fillId="0" borderId="3" numFmtId="162" xfId="2" applyNumberFormat="1" applyFont="1" applyBorder="1"/>
    <xf fontId="14" fillId="0" borderId="3" numFmtId="162" xfId="2" applyNumberFormat="1" applyFont="1" applyBorder="1" applyAlignment="1">
      <alignment horizontal="right" vertical="center"/>
    </xf>
    <xf fontId="14" fillId="0" borderId="3" numFmtId="162" xfId="2" applyNumberFormat="1" applyFont="1" applyBorder="1"/>
    <xf fontId="12" fillId="0" borderId="3" numFmtId="0" xfId="0" applyFont="1" applyBorder="1" applyAlignment="1" quotePrefix="1">
      <alignment horizontal="center"/>
    </xf>
    <xf fontId="14" fillId="2" borderId="3" numFmtId="0" xfId="0" applyFont="1" applyFill="1" applyBorder="1" applyAlignment="1">
      <alignment horizontal="left" vertical="center" wrapText="1"/>
    </xf>
    <xf fontId="14" fillId="2" borderId="3" numFmtId="162" xfId="2" applyNumberFormat="1" applyFont="1" applyFill="1" applyBorder="1" applyAlignment="1">
      <alignment horizontal="right" vertical="center"/>
    </xf>
    <xf fontId="14" fillId="2" borderId="3" numFmtId="162" xfId="2" applyNumberFormat="1" applyFont="1" applyFill="1" applyBorder="1"/>
    <xf fontId="12" fillId="2" borderId="3" numFmtId="162" xfId="2" applyNumberFormat="1" applyFont="1" applyFill="1" applyBorder="1"/>
    <xf fontId="12" fillId="2" borderId="3" numFmtId="0" xfId="0" applyFont="1" applyFill="1" applyBorder="1" applyAlignment="1" quotePrefix="1">
      <alignment horizontal="left" vertical="center" wrapText="1"/>
    </xf>
    <xf fontId="12" fillId="0" borderId="3" numFmtId="0" xfId="0" applyFont="1" applyBorder="1"/>
    <xf fontId="12" fillId="0" borderId="7" numFmtId="3" xfId="0" applyNumberFormat="1" applyFont="1" applyBorder="1" applyAlignment="1" quotePrefix="1">
      <alignment horizontal="right" vertical="center" wrapText="1"/>
    </xf>
    <xf fontId="15" fillId="0" borderId="1" numFmtId="0" xfId="0" applyFont="1" applyBorder="1"/>
    <xf fontId="14" fillId="2" borderId="3" numFmtId="0" xfId="0" applyFont="1" applyFill="1" applyBorder="1" applyAlignment="1">
      <alignment horizontal="center" vertical="center" wrapText="1"/>
    </xf>
    <xf fontId="15" fillId="0" borderId="1" numFmtId="160" xfId="1" applyNumberFormat="1" applyFont="1" applyBorder="1"/>
    <xf fontId="11" fillId="0" borderId="1" numFmtId="0" xfId="0" applyFont="1" applyBorder="1" applyAlignment="1">
      <alignment horizontal="center"/>
    </xf>
    <xf fontId="3" fillId="0" borderId="1" numFmtId="162" xfId="1" applyNumberFormat="1" applyFont="1" applyBorder="1"/>
    <xf fontId="3" fillId="0" borderId="1" numFmtId="0" xfId="0" applyFont="1" applyBorder="1" applyAlignment="1">
      <alignment horizontal="center"/>
    </xf>
    <xf fontId="4" fillId="0" borderId="1" numFmtId="162" xfId="0" applyNumberFormat="1" applyFont="1" applyBorder="1"/>
    <xf fontId="4" fillId="0" borderId="1" numFmtId="0" xfId="0" applyFont="1" applyBorder="1" applyAlignment="1">
      <alignment horizontal="center"/>
    </xf>
  </cellXfs>
  <cellStyles count="3">
    <cellStyle name="Comma" xfId="1" builtinId="3"/>
    <cellStyle name="Comma 2" xfId="2"/>
    <cellStyle name="Normal" xfId="0" builtinId="0"/>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workbookViewId="0" zoomScale="100">
      <selection activeCell="A3" activeCellId="0" sqref="A3:AP3"/>
    </sheetView>
  </sheetViews>
  <sheetFormatPr defaultRowHeight="17.25"/>
  <cols>
    <col customWidth="1" min="1" max="1" style="2" width="3.21875"/>
    <col customWidth="1" min="2" max="2" style="1" width="32.5546875"/>
    <col customWidth="1" min="3" max="3" style="3" width="11.77734375"/>
    <col customWidth="1" min="4" max="4" style="4" width="11.88671875"/>
    <col customWidth="1" hidden="1" min="5" max="5" style="4" width="7"/>
    <col customWidth="1" hidden="1" min="6" max="7" style="4" width="8.21875"/>
    <col customWidth="1" hidden="1" min="8" max="8" style="4" width="7.44140625"/>
    <col customWidth="1" hidden="1" min="9" max="9" style="4" width="7.109375"/>
    <col customWidth="1" hidden="1" min="10" max="10" style="4" width="7"/>
    <col customWidth="1" hidden="1" min="11" max="11" style="4" width="6"/>
    <col customWidth="1" hidden="1" min="12" max="13" style="4" width="7"/>
    <col customWidth="1" hidden="1" min="14" max="14" style="4" width="7.6640625"/>
    <col customWidth="1" hidden="1" min="15" max="15" style="4" width="7.109375"/>
    <col customWidth="1" hidden="1" min="16" max="17" style="4" width="7"/>
    <col customWidth="1" hidden="1" min="18" max="19" style="4" width="7.6640625"/>
    <col customWidth="1" hidden="1" min="20" max="20" style="4" width="7.33203125"/>
    <col customWidth="1" hidden="1" min="21" max="21" style="4" width="6.77734375"/>
    <col customWidth="1" hidden="1" min="22" max="22" style="4" width="7.33203125"/>
    <col customWidth="1" hidden="1" min="23" max="23" style="4" width="7"/>
    <col customWidth="1" hidden="1" min="24" max="24" style="4" width="8"/>
    <col customWidth="1" hidden="1" min="25" max="26" style="4" width="7"/>
    <col customWidth="1" hidden="1" min="27" max="27" style="4" width="0.8359375"/>
    <col customWidth="1" min="28" max="28" style="4" width="13.10546875"/>
    <col customWidth="1" hidden="1" min="29" max="29" style="4" width="8.33203125"/>
    <col customWidth="1" hidden="1" min="30" max="30" style="4" width="7.21875"/>
    <col customWidth="1" hidden="1" min="31" max="32" style="4" width="6"/>
    <col customWidth="1" hidden="1" min="33" max="34" style="4" width="7"/>
    <col customWidth="1" min="35" max="35" style="4" width="11.77734375"/>
    <col customWidth="1" hidden="1" min="36" max="36" style="4" width="6"/>
    <col customWidth="1" hidden="1" min="37" max="37" style="4" width="7"/>
    <col customWidth="1" hidden="1" min="38" max="38" style="4" width="6"/>
    <col customWidth="1" hidden="1" min="39" max="41" style="4" width="7"/>
    <col customWidth="1" min="42" max="42" style="4" width="65.44140625"/>
    <col min="43" max="44" style="1" width="8.88671875"/>
    <col customWidth="1" min="45" max="45" style="5" width="12.5546875"/>
    <col min="46" max="16384" style="1" width="8.88671875"/>
  </cols>
  <sheetData>
    <row r="1" ht="19.5" customHeight="1">
      <c r="A1" s="6"/>
      <c r="B1" s="6"/>
      <c r="C1" s="6"/>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row>
    <row r="2" ht="19.5" customHeight="1">
      <c r="A2" s="7" t="s">
        <v>0</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row>
    <row r="3" ht="21.75" customHeight="1">
      <c r="A3" s="7" t="s">
        <v>1</v>
      </c>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8"/>
    </row>
    <row r="4" ht="18.75" customHeight="1">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9"/>
    </row>
    <row r="5" ht="18.75" customHeight="1">
      <c r="A5" s="10" t="s">
        <v>2</v>
      </c>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4"/>
    </row>
    <row r="6" ht="25.5" customHeight="1">
      <c r="A6" s="11"/>
      <c r="B6" s="9"/>
      <c r="C6" s="12"/>
      <c r="D6" s="12"/>
      <c r="E6" s="12"/>
      <c r="F6" s="12"/>
      <c r="G6" s="12"/>
      <c r="H6" s="12"/>
      <c r="I6" s="12"/>
      <c r="J6" s="12"/>
      <c r="K6" s="12"/>
      <c r="L6" s="12"/>
      <c r="M6" s="12"/>
      <c r="N6" s="12"/>
      <c r="O6" s="12"/>
      <c r="P6" s="12"/>
      <c r="Q6" s="12"/>
      <c r="R6" s="12"/>
      <c r="S6" s="12"/>
      <c r="T6" s="12"/>
      <c r="U6" s="12"/>
      <c r="V6" s="12"/>
      <c r="W6" s="12"/>
      <c r="X6" s="12"/>
      <c r="Y6" s="12"/>
      <c r="Z6" s="12"/>
      <c r="AA6" s="12"/>
      <c r="AC6" s="12"/>
      <c r="AH6" s="12"/>
      <c r="AJ6" s="12"/>
      <c r="AK6" s="12"/>
      <c r="AL6" s="12"/>
      <c r="AM6" s="12"/>
      <c r="AN6" s="12"/>
      <c r="AO6" s="12"/>
      <c r="AP6" s="13" t="s">
        <v>3</v>
      </c>
    </row>
    <row r="7" s="14" customFormat="1" ht="18.75" customHeight="1">
      <c r="A7" s="15" t="s">
        <v>4</v>
      </c>
      <c r="B7" s="15" t="s">
        <v>5</v>
      </c>
      <c r="C7" s="16" t="s">
        <v>6</v>
      </c>
      <c r="D7" s="17" t="s">
        <v>7</v>
      </c>
      <c r="E7" s="18"/>
      <c r="F7" s="18"/>
      <c r="G7" s="18"/>
      <c r="H7" s="18"/>
      <c r="I7" s="18"/>
      <c r="J7" s="18"/>
      <c r="K7" s="18"/>
      <c r="L7" s="18"/>
      <c r="M7" s="18"/>
      <c r="N7" s="18"/>
      <c r="O7" s="18"/>
      <c r="P7" s="18"/>
      <c r="Q7" s="18"/>
      <c r="R7" s="18"/>
      <c r="S7" s="18"/>
      <c r="T7" s="18"/>
      <c r="U7" s="18"/>
      <c r="V7" s="18"/>
      <c r="W7" s="18"/>
      <c r="X7" s="18"/>
      <c r="Y7" s="18"/>
      <c r="Z7" s="18"/>
      <c r="AA7" s="18"/>
      <c r="AB7" s="19"/>
      <c r="AC7" s="20"/>
      <c r="AD7" s="20"/>
      <c r="AE7" s="20"/>
      <c r="AF7" s="20"/>
      <c r="AG7" s="20"/>
      <c r="AH7" s="20"/>
      <c r="AI7" s="21" t="s">
        <v>8</v>
      </c>
      <c r="AJ7" s="20"/>
      <c r="AK7" s="20"/>
      <c r="AL7" s="20"/>
      <c r="AM7" s="20"/>
      <c r="AN7" s="20"/>
      <c r="AO7" s="20"/>
      <c r="AP7" s="15" t="s">
        <v>9</v>
      </c>
      <c r="AS7" s="22"/>
    </row>
    <row r="8" s="14" customFormat="1" ht="54.75" customHeight="1">
      <c r="A8" s="15"/>
      <c r="B8" s="15"/>
      <c r="C8" s="16"/>
      <c r="D8" s="16" t="s">
        <v>10</v>
      </c>
      <c r="E8" s="23"/>
      <c r="F8" s="23"/>
      <c r="G8" s="23"/>
      <c r="H8" s="23"/>
      <c r="I8" s="23"/>
      <c r="J8" s="23"/>
      <c r="K8" s="23"/>
      <c r="L8" s="23"/>
      <c r="M8" s="23"/>
      <c r="N8" s="23"/>
      <c r="O8" s="23"/>
      <c r="P8" s="23"/>
      <c r="Q8" s="23"/>
      <c r="R8" s="23"/>
      <c r="S8" s="23"/>
      <c r="T8" s="23"/>
      <c r="U8" s="23"/>
      <c r="V8" s="23"/>
      <c r="W8" s="23"/>
      <c r="X8" s="23"/>
      <c r="Y8" s="23"/>
      <c r="Z8" s="23"/>
      <c r="AA8" s="23"/>
      <c r="AB8" s="16" t="s">
        <v>11</v>
      </c>
      <c r="AC8" s="23"/>
      <c r="AD8" s="23"/>
      <c r="AE8" s="23"/>
      <c r="AF8" s="23"/>
      <c r="AG8" s="23"/>
      <c r="AH8" s="23"/>
      <c r="AI8" s="24"/>
      <c r="AJ8" s="23"/>
      <c r="AK8" s="23"/>
      <c r="AL8" s="23"/>
      <c r="AM8" s="23"/>
      <c r="AN8" s="23"/>
      <c r="AO8" s="23"/>
      <c r="AP8" s="15"/>
      <c r="AS8" s="22"/>
    </row>
    <row r="9" s="14" customFormat="1" ht="20.25" customHeight="1">
      <c r="A9" s="15"/>
      <c r="B9" s="15"/>
      <c r="C9" s="15"/>
      <c r="D9" s="15" t="s">
        <v>12</v>
      </c>
      <c r="E9" s="15">
        <v>6001</v>
      </c>
      <c r="F9" s="15">
        <v>6051</v>
      </c>
      <c r="G9" s="15">
        <v>6101</v>
      </c>
      <c r="H9" s="15">
        <v>6102</v>
      </c>
      <c r="I9" s="15">
        <v>6105</v>
      </c>
      <c r="J9" s="15">
        <v>6112</v>
      </c>
      <c r="K9" s="15">
        <v>6115</v>
      </c>
      <c r="L9" s="15">
        <v>6201</v>
      </c>
      <c r="M9" s="15">
        <v>6249</v>
      </c>
      <c r="N9" s="15">
        <v>6404</v>
      </c>
      <c r="O9" s="15">
        <v>6658</v>
      </c>
      <c r="P9" s="15">
        <v>6699</v>
      </c>
      <c r="Q9" s="15">
        <v>6701</v>
      </c>
      <c r="R9" s="15">
        <v>6702</v>
      </c>
      <c r="S9" s="15">
        <v>6703</v>
      </c>
      <c r="T9" s="15">
        <v>6704</v>
      </c>
      <c r="U9" s="15">
        <v>6751</v>
      </c>
      <c r="V9" s="15">
        <v>7001</v>
      </c>
      <c r="W9" s="15">
        <v>7004</v>
      </c>
      <c r="X9" s="15">
        <v>7049</v>
      </c>
      <c r="Y9" s="15">
        <v>7761</v>
      </c>
      <c r="Z9" s="15">
        <v>7799</v>
      </c>
      <c r="AA9" s="15">
        <v>7053</v>
      </c>
      <c r="AB9" s="15" t="s">
        <v>12</v>
      </c>
      <c r="AC9" s="15">
        <v>6105</v>
      </c>
      <c r="AD9" s="15">
        <v>6115</v>
      </c>
      <c r="AE9" s="15">
        <v>6157</v>
      </c>
      <c r="AF9" s="15">
        <v>6907</v>
      </c>
      <c r="AG9" s="15">
        <v>7766</v>
      </c>
      <c r="AH9" s="15">
        <v>6758</v>
      </c>
      <c r="AI9" s="16" t="s">
        <v>13</v>
      </c>
      <c r="AJ9" s="16"/>
      <c r="AK9" s="16" t="s">
        <v>14</v>
      </c>
      <c r="AL9" s="16"/>
      <c r="AM9" s="16" t="s">
        <v>15</v>
      </c>
      <c r="AN9" s="23"/>
      <c r="AO9" s="23"/>
      <c r="AP9" s="15"/>
      <c r="AS9" s="22"/>
    </row>
    <row r="10" s="14" customFormat="1" ht="135">
      <c r="A10" s="25">
        <v>1</v>
      </c>
      <c r="B10" s="26" t="s">
        <v>16</v>
      </c>
      <c r="C10" s="27">
        <f t="shared" ref="C10:C53" si="0">D10+AB10+AI10+AK10+AM10</f>
        <v>4083971</v>
      </c>
      <c r="D10" s="28">
        <f t="shared" ref="D10:D49" si="1">SUM(E10:AA10)</f>
        <v>2000000</v>
      </c>
      <c r="E10" s="28"/>
      <c r="F10" s="28"/>
      <c r="G10" s="28"/>
      <c r="H10" s="28"/>
      <c r="I10" s="28"/>
      <c r="J10" s="28"/>
      <c r="K10" s="28"/>
      <c r="L10" s="28"/>
      <c r="M10" s="28"/>
      <c r="N10" s="28"/>
      <c r="O10" s="28"/>
      <c r="P10" s="28"/>
      <c r="Q10" s="28"/>
      <c r="R10" s="28">
        <f>800000+800000+400000</f>
        <v>2000000</v>
      </c>
      <c r="S10" s="28"/>
      <c r="T10" s="28"/>
      <c r="U10" s="28"/>
      <c r="V10" s="28"/>
      <c r="W10" s="28"/>
      <c r="X10" s="28"/>
      <c r="Y10" s="28"/>
      <c r="Z10" s="28"/>
      <c r="AA10" s="28"/>
      <c r="AB10" s="28">
        <f t="shared" ref="AB10:AB49" si="2">SUM(AC10:AH10)</f>
        <v>2083971</v>
      </c>
      <c r="AC10" s="28">
        <f>730916+261339+526284+565432</f>
        <v>2083971</v>
      </c>
      <c r="AD10" s="28"/>
      <c r="AE10" s="28"/>
      <c r="AF10" s="28"/>
      <c r="AG10" s="28"/>
      <c r="AH10" s="28"/>
      <c r="AI10" s="28"/>
      <c r="AJ10" s="28"/>
      <c r="AK10" s="28"/>
      <c r="AL10" s="28"/>
      <c r="AM10" s="28"/>
      <c r="AN10" s="28"/>
      <c r="AO10" s="28"/>
      <c r="AP10" s="25" t="s">
        <v>17</v>
      </c>
      <c r="AS10" s="22"/>
    </row>
    <row r="11" s="14" customFormat="1" ht="19.5" hidden="1" customHeight="1">
      <c r="A11" s="29"/>
      <c r="B11" s="26" t="s">
        <v>18</v>
      </c>
      <c r="C11" s="27">
        <f t="shared" si="0"/>
        <v>0</v>
      </c>
      <c r="D11" s="28">
        <f t="shared" si="1"/>
        <v>0</v>
      </c>
      <c r="E11" s="30"/>
      <c r="F11" s="30"/>
      <c r="G11" s="30"/>
      <c r="H11" s="30"/>
      <c r="I11" s="31"/>
      <c r="J11" s="31"/>
      <c r="K11" s="31"/>
      <c r="L11" s="31"/>
      <c r="M11" s="31"/>
      <c r="N11" s="31"/>
      <c r="O11" s="31"/>
      <c r="P11" s="31"/>
      <c r="Q11" s="31"/>
      <c r="R11" s="31"/>
      <c r="S11" s="31"/>
      <c r="T11" s="31"/>
      <c r="U11" s="31"/>
      <c r="V11" s="31"/>
      <c r="W11" s="31"/>
      <c r="X11" s="31"/>
      <c r="Y11" s="31"/>
      <c r="Z11" s="31"/>
      <c r="AA11" s="31"/>
      <c r="AB11" s="28">
        <f t="shared" si="2"/>
        <v>0</v>
      </c>
      <c r="AC11" s="31"/>
      <c r="AD11" s="31"/>
      <c r="AE11" s="31"/>
      <c r="AF11" s="31"/>
      <c r="AG11" s="31"/>
      <c r="AH11" s="31"/>
      <c r="AI11" s="31"/>
      <c r="AJ11" s="32"/>
      <c r="AK11" s="33"/>
      <c r="AL11" s="32"/>
      <c r="AM11" s="28"/>
      <c r="AN11" s="32"/>
      <c r="AO11" s="32"/>
      <c r="AP11" s="25"/>
      <c r="AS11" s="22"/>
    </row>
    <row r="12" s="14" customFormat="1" ht="19.5" hidden="1" customHeight="1">
      <c r="A12" s="25"/>
      <c r="B12" s="26" t="s">
        <v>19</v>
      </c>
      <c r="C12" s="27">
        <f t="shared" si="0"/>
        <v>0</v>
      </c>
      <c r="D12" s="28">
        <f t="shared" si="1"/>
        <v>0</v>
      </c>
      <c r="E12" s="30"/>
      <c r="F12" s="30"/>
      <c r="G12" s="30"/>
      <c r="H12" s="30"/>
      <c r="I12" s="31"/>
      <c r="J12" s="31"/>
      <c r="K12" s="31"/>
      <c r="L12" s="31"/>
      <c r="M12" s="31"/>
      <c r="N12" s="31"/>
      <c r="O12" s="31"/>
      <c r="P12" s="31"/>
      <c r="Q12" s="31"/>
      <c r="R12" s="31"/>
      <c r="S12" s="31"/>
      <c r="T12" s="31"/>
      <c r="U12" s="31"/>
      <c r="V12" s="31"/>
      <c r="W12" s="31"/>
      <c r="X12" s="31"/>
      <c r="Y12" s="31"/>
      <c r="Z12" s="31"/>
      <c r="AA12" s="31"/>
      <c r="AB12" s="28">
        <f t="shared" si="2"/>
        <v>0</v>
      </c>
      <c r="AC12" s="31"/>
      <c r="AD12" s="31"/>
      <c r="AE12" s="31"/>
      <c r="AF12" s="31"/>
      <c r="AG12" s="31"/>
      <c r="AH12" s="31"/>
      <c r="AI12" s="31"/>
      <c r="AJ12" s="32"/>
      <c r="AK12" s="33"/>
      <c r="AL12" s="32"/>
      <c r="AM12" s="28"/>
      <c r="AN12" s="32"/>
      <c r="AO12" s="32"/>
      <c r="AP12" s="25"/>
      <c r="AS12" s="22"/>
    </row>
    <row r="13" s="14" customFormat="1" ht="19.5" hidden="1" customHeight="1">
      <c r="A13" s="29"/>
      <c r="B13" s="26" t="s">
        <v>20</v>
      </c>
      <c r="C13" s="27">
        <f t="shared" si="0"/>
        <v>0</v>
      </c>
      <c r="D13" s="28">
        <f t="shared" si="1"/>
        <v>0</v>
      </c>
      <c r="E13" s="34"/>
      <c r="F13" s="34"/>
      <c r="G13" s="34"/>
      <c r="H13" s="34"/>
      <c r="I13" s="34"/>
      <c r="J13" s="34"/>
      <c r="K13" s="34"/>
      <c r="L13" s="34"/>
      <c r="M13" s="34"/>
      <c r="N13" s="34"/>
      <c r="O13" s="34"/>
      <c r="P13" s="34"/>
      <c r="Q13" s="34"/>
      <c r="R13" s="34"/>
      <c r="S13" s="34"/>
      <c r="T13" s="34"/>
      <c r="U13" s="34"/>
      <c r="V13" s="34"/>
      <c r="W13" s="34"/>
      <c r="X13" s="34"/>
      <c r="Y13" s="34"/>
      <c r="Z13" s="34"/>
      <c r="AA13" s="34"/>
      <c r="AB13" s="28">
        <f t="shared" si="2"/>
        <v>0</v>
      </c>
      <c r="AC13" s="31"/>
      <c r="AD13" s="34"/>
      <c r="AE13" s="34"/>
      <c r="AF13" s="34"/>
      <c r="AG13" s="34"/>
      <c r="AH13" s="34"/>
      <c r="AI13" s="31"/>
      <c r="AJ13" s="25"/>
      <c r="AK13" s="33"/>
      <c r="AL13" s="25"/>
      <c r="AM13" s="28"/>
      <c r="AN13" s="25"/>
      <c r="AO13" s="25"/>
      <c r="AP13" s="25"/>
      <c r="AS13" s="22"/>
    </row>
    <row r="14" s="14" customFormat="1" ht="45">
      <c r="A14" s="25">
        <v>2</v>
      </c>
      <c r="B14" s="26" t="s">
        <v>21</v>
      </c>
      <c r="C14" s="27">
        <f t="shared" si="0"/>
        <v>1679600</v>
      </c>
      <c r="D14" s="28">
        <f t="shared" si="1"/>
        <v>1679600</v>
      </c>
      <c r="E14" s="30"/>
      <c r="F14" s="30"/>
      <c r="G14" s="30"/>
      <c r="H14" s="30"/>
      <c r="I14" s="31"/>
      <c r="J14" s="31">
        <v>1679600</v>
      </c>
      <c r="K14" s="31"/>
      <c r="L14" s="31"/>
      <c r="M14" s="31"/>
      <c r="N14" s="31"/>
      <c r="O14" s="31"/>
      <c r="P14" s="31"/>
      <c r="Q14" s="31"/>
      <c r="R14" s="31"/>
      <c r="S14" s="31"/>
      <c r="T14" s="31"/>
      <c r="U14" s="31"/>
      <c r="V14" s="31"/>
      <c r="W14" s="31"/>
      <c r="X14" s="31"/>
      <c r="Y14" s="31"/>
      <c r="Z14" s="31"/>
      <c r="AA14" s="31"/>
      <c r="AB14" s="28">
        <f t="shared" si="2"/>
        <v>0</v>
      </c>
      <c r="AC14" s="31"/>
      <c r="AD14" s="31"/>
      <c r="AE14" s="31"/>
      <c r="AF14" s="31"/>
      <c r="AG14" s="31"/>
      <c r="AH14" s="31"/>
      <c r="AI14" s="31"/>
      <c r="AJ14" s="32"/>
      <c r="AK14" s="33"/>
      <c r="AL14" s="32"/>
      <c r="AM14" s="28"/>
      <c r="AN14" s="32"/>
      <c r="AO14" s="32"/>
      <c r="AP14" s="25" t="s">
        <v>22</v>
      </c>
      <c r="AS14" s="22"/>
    </row>
    <row r="15" s="14" customFormat="1" ht="216.75" customHeight="1">
      <c r="A15" s="29">
        <v>3</v>
      </c>
      <c r="B15" s="26" t="s">
        <v>23</v>
      </c>
      <c r="C15" s="27">
        <f t="shared" si="0"/>
        <v>5199656</v>
      </c>
      <c r="D15" s="28">
        <f t="shared" si="1"/>
        <v>4159656</v>
      </c>
      <c r="E15" s="30">
        <v>1137056</v>
      </c>
      <c r="F15" s="30"/>
      <c r="G15" s="30"/>
      <c r="H15" s="30"/>
      <c r="I15" s="31"/>
      <c r="J15" s="31"/>
      <c r="K15" s="31"/>
      <c r="L15" s="31"/>
      <c r="M15" s="31"/>
      <c r="N15" s="31"/>
      <c r="O15" s="31"/>
      <c r="P15" s="31"/>
      <c r="Q15" s="31"/>
      <c r="R15" s="31"/>
      <c r="S15" s="31"/>
      <c r="T15" s="31"/>
      <c r="U15" s="31"/>
      <c r="V15" s="31"/>
      <c r="W15" s="31"/>
      <c r="X15" s="31">
        <f>1920000+1102600</f>
        <v>3022600</v>
      </c>
      <c r="Y15" s="31"/>
      <c r="Z15" s="31"/>
      <c r="AA15" s="31"/>
      <c r="AB15" s="28">
        <f t="shared" si="2"/>
        <v>0</v>
      </c>
      <c r="AC15" s="31"/>
      <c r="AD15" s="31"/>
      <c r="AE15" s="31"/>
      <c r="AF15" s="31"/>
      <c r="AG15" s="31"/>
      <c r="AH15" s="31"/>
      <c r="AI15" s="31">
        <v>1040000</v>
      </c>
      <c r="AJ15" s="32"/>
      <c r="AK15" s="33"/>
      <c r="AL15" s="32"/>
      <c r="AM15" s="28"/>
      <c r="AN15" s="32"/>
      <c r="AO15" s="32"/>
      <c r="AP15" s="35" t="s">
        <v>24</v>
      </c>
      <c r="AS15" s="22"/>
    </row>
    <row r="16" s="14" customFormat="1" ht="19.5" hidden="1" customHeight="1">
      <c r="A16" s="25"/>
      <c r="B16" s="26" t="s">
        <v>25</v>
      </c>
      <c r="C16" s="27">
        <f t="shared" si="0"/>
        <v>0</v>
      </c>
      <c r="D16" s="28">
        <f t="shared" si="1"/>
        <v>0</v>
      </c>
      <c r="E16" s="30"/>
      <c r="F16" s="30"/>
      <c r="G16" s="30"/>
      <c r="H16" s="30"/>
      <c r="I16" s="30"/>
      <c r="J16" s="30"/>
      <c r="K16" s="30"/>
      <c r="L16" s="30"/>
      <c r="M16" s="30"/>
      <c r="N16" s="30"/>
      <c r="O16" s="30"/>
      <c r="P16" s="30"/>
      <c r="Q16" s="30"/>
      <c r="R16" s="30"/>
      <c r="S16" s="30"/>
      <c r="T16" s="30"/>
      <c r="U16" s="30"/>
      <c r="V16" s="30"/>
      <c r="W16" s="30"/>
      <c r="X16" s="30"/>
      <c r="Y16" s="30"/>
      <c r="Z16" s="30"/>
      <c r="AA16" s="30"/>
      <c r="AB16" s="28">
        <f t="shared" si="2"/>
        <v>0</v>
      </c>
      <c r="AC16" s="30"/>
      <c r="AD16" s="30"/>
      <c r="AE16" s="30"/>
      <c r="AF16" s="30"/>
      <c r="AG16" s="30"/>
      <c r="AH16" s="30"/>
      <c r="AI16" s="30"/>
      <c r="AJ16" s="36"/>
      <c r="AK16" s="36"/>
      <c r="AL16" s="36"/>
      <c r="AM16" s="36"/>
      <c r="AN16" s="36"/>
      <c r="AO16" s="36"/>
      <c r="AP16" s="35"/>
      <c r="AS16" s="22"/>
    </row>
    <row r="17" s="14" customFormat="1" ht="30">
      <c r="A17" s="29">
        <v>4</v>
      </c>
      <c r="B17" s="26" t="s">
        <v>26</v>
      </c>
      <c r="C17" s="27">
        <f t="shared" si="0"/>
        <v>1100298</v>
      </c>
      <c r="D17" s="28">
        <f t="shared" si="1"/>
        <v>0</v>
      </c>
      <c r="E17" s="28"/>
      <c r="F17" s="28"/>
      <c r="G17" s="28"/>
      <c r="H17" s="28"/>
      <c r="I17" s="28"/>
      <c r="J17" s="28"/>
      <c r="K17" s="28"/>
      <c r="L17" s="28"/>
      <c r="M17" s="28"/>
      <c r="N17" s="28"/>
      <c r="O17" s="28"/>
      <c r="P17" s="28"/>
      <c r="Q17" s="28"/>
      <c r="R17" s="28"/>
      <c r="S17" s="28"/>
      <c r="T17" s="28"/>
      <c r="U17" s="28"/>
      <c r="V17" s="28"/>
      <c r="W17" s="28"/>
      <c r="X17" s="28"/>
      <c r="Y17" s="28"/>
      <c r="Z17" s="28"/>
      <c r="AA17" s="28"/>
      <c r="AB17" s="28">
        <f t="shared" si="2"/>
        <v>1100298</v>
      </c>
      <c r="AC17" s="28">
        <v>1100298</v>
      </c>
      <c r="AD17" s="28"/>
      <c r="AE17" s="28"/>
      <c r="AF17" s="28"/>
      <c r="AG17" s="28"/>
      <c r="AH17" s="28"/>
      <c r="AI17" s="28"/>
      <c r="AJ17" s="28"/>
      <c r="AK17" s="28"/>
      <c r="AL17" s="28"/>
      <c r="AM17" s="28"/>
      <c r="AN17" s="28"/>
      <c r="AO17" s="28"/>
      <c r="AP17" s="35" t="s">
        <v>27</v>
      </c>
      <c r="AS17" s="22"/>
    </row>
    <row r="18" s="14" customFormat="1" ht="30">
      <c r="A18" s="29">
        <v>5</v>
      </c>
      <c r="B18" s="26" t="s">
        <v>28</v>
      </c>
      <c r="C18" s="27">
        <f t="shared" si="0"/>
        <v>130000</v>
      </c>
      <c r="D18" s="28">
        <f t="shared" si="1"/>
        <v>130000</v>
      </c>
      <c r="E18" s="30"/>
      <c r="F18" s="30"/>
      <c r="G18" s="30"/>
      <c r="H18" s="30"/>
      <c r="I18" s="31"/>
      <c r="J18" s="31"/>
      <c r="K18" s="31"/>
      <c r="L18" s="31"/>
      <c r="M18" s="31"/>
      <c r="N18" s="31"/>
      <c r="O18" s="31"/>
      <c r="P18" s="31"/>
      <c r="Q18" s="31"/>
      <c r="R18" s="31">
        <v>130000</v>
      </c>
      <c r="S18" s="31"/>
      <c r="T18" s="31"/>
      <c r="U18" s="31"/>
      <c r="V18" s="31"/>
      <c r="W18" s="31"/>
      <c r="X18" s="31"/>
      <c r="Y18" s="31"/>
      <c r="Z18" s="31"/>
      <c r="AA18" s="31"/>
      <c r="AB18" s="28">
        <f t="shared" si="2"/>
        <v>0</v>
      </c>
      <c r="AC18" s="31"/>
      <c r="AD18" s="31"/>
      <c r="AE18" s="31"/>
      <c r="AF18" s="31"/>
      <c r="AG18" s="31"/>
      <c r="AH18" s="31"/>
      <c r="AI18" s="31"/>
      <c r="AJ18" s="32"/>
      <c r="AK18" s="33"/>
      <c r="AL18" s="32"/>
      <c r="AM18" s="28"/>
      <c r="AN18" s="32"/>
      <c r="AO18" s="32"/>
      <c r="AP18" s="35" t="s">
        <v>29</v>
      </c>
      <c r="AS18" s="22"/>
    </row>
    <row r="19" s="14" customFormat="1" ht="225">
      <c r="A19" s="29">
        <v>6</v>
      </c>
      <c r="B19" s="26" t="s">
        <v>30</v>
      </c>
      <c r="C19" s="27">
        <f t="shared" si="0"/>
        <v>5915358</v>
      </c>
      <c r="D19" s="28">
        <f t="shared" si="1"/>
        <v>390000</v>
      </c>
      <c r="E19" s="30"/>
      <c r="F19" s="30"/>
      <c r="G19" s="30"/>
      <c r="H19" s="30"/>
      <c r="I19" s="31"/>
      <c r="J19" s="31"/>
      <c r="K19" s="31"/>
      <c r="L19" s="31"/>
      <c r="M19" s="31"/>
      <c r="N19" s="31"/>
      <c r="O19" s="31"/>
      <c r="P19" s="31"/>
      <c r="Q19" s="31"/>
      <c r="R19" s="31">
        <v>390000</v>
      </c>
      <c r="S19" s="31"/>
      <c r="T19" s="31"/>
      <c r="U19" s="31"/>
      <c r="V19" s="31"/>
      <c r="W19" s="31"/>
      <c r="X19" s="31"/>
      <c r="Y19" s="31"/>
      <c r="Z19" s="31"/>
      <c r="AA19" s="31"/>
      <c r="AB19" s="28">
        <f t="shared" si="2"/>
        <v>5525358</v>
      </c>
      <c r="AC19" s="31">
        <v>5525358</v>
      </c>
      <c r="AD19" s="31"/>
      <c r="AE19" s="31"/>
      <c r="AF19" s="31"/>
      <c r="AG19" s="31"/>
      <c r="AH19" s="31"/>
      <c r="AI19" s="31"/>
      <c r="AJ19" s="32"/>
      <c r="AK19" s="33"/>
      <c r="AL19" s="32"/>
      <c r="AM19" s="28"/>
      <c r="AN19" s="32"/>
      <c r="AO19" s="32"/>
      <c r="AP19" s="35" t="s">
        <v>31</v>
      </c>
      <c r="AS19" s="22"/>
    </row>
    <row r="20" s="14" customFormat="1" ht="90">
      <c r="A20" s="29">
        <v>7</v>
      </c>
      <c r="B20" s="26" t="s">
        <v>32</v>
      </c>
      <c r="C20" s="27">
        <f t="shared" si="0"/>
        <v>2638689</v>
      </c>
      <c r="D20" s="28">
        <f t="shared" si="1"/>
        <v>520000</v>
      </c>
      <c r="E20" s="30"/>
      <c r="F20" s="30"/>
      <c r="G20" s="30"/>
      <c r="H20" s="30"/>
      <c r="I20" s="31"/>
      <c r="J20" s="31"/>
      <c r="K20" s="31"/>
      <c r="L20" s="31"/>
      <c r="M20" s="31"/>
      <c r="N20" s="31"/>
      <c r="O20" s="31"/>
      <c r="P20" s="31"/>
      <c r="Q20" s="31"/>
      <c r="R20" s="31">
        <f>260000+260000</f>
        <v>520000</v>
      </c>
      <c r="S20" s="31"/>
      <c r="T20" s="31"/>
      <c r="U20" s="31"/>
      <c r="V20" s="31"/>
      <c r="W20" s="31"/>
      <c r="X20" s="31"/>
      <c r="Y20" s="31"/>
      <c r="Z20" s="31"/>
      <c r="AA20" s="31"/>
      <c r="AB20" s="28">
        <f t="shared" si="2"/>
        <v>2118689</v>
      </c>
      <c r="AC20" s="31">
        <f>1810593+308096</f>
        <v>2118689</v>
      </c>
      <c r="AD20" s="31"/>
      <c r="AE20" s="31"/>
      <c r="AF20" s="31"/>
      <c r="AG20" s="31"/>
      <c r="AH20" s="31"/>
      <c r="AI20" s="31"/>
      <c r="AJ20" s="32"/>
      <c r="AK20" s="33"/>
      <c r="AL20" s="32"/>
      <c r="AM20" s="28"/>
      <c r="AN20" s="32"/>
      <c r="AO20" s="32"/>
      <c r="AP20" s="35" t="s">
        <v>33</v>
      </c>
      <c r="AS20" s="22"/>
    </row>
    <row r="21" s="14" customFormat="1" ht="105">
      <c r="A21" s="29">
        <v>8</v>
      </c>
      <c r="B21" s="26" t="s">
        <v>34</v>
      </c>
      <c r="C21" s="27">
        <f t="shared" si="0"/>
        <v>4194935</v>
      </c>
      <c r="D21" s="28">
        <f t="shared" si="1"/>
        <v>0</v>
      </c>
      <c r="E21" s="31"/>
      <c r="F21" s="31"/>
      <c r="G21" s="31"/>
      <c r="H21" s="31"/>
      <c r="I21" s="31"/>
      <c r="J21" s="31"/>
      <c r="K21" s="31"/>
      <c r="L21" s="31"/>
      <c r="M21" s="31"/>
      <c r="N21" s="31"/>
      <c r="O21" s="31"/>
      <c r="P21" s="31"/>
      <c r="Q21" s="31"/>
      <c r="R21" s="31"/>
      <c r="S21" s="31"/>
      <c r="T21" s="31"/>
      <c r="U21" s="31"/>
      <c r="V21" s="31"/>
      <c r="W21" s="31"/>
      <c r="X21" s="31"/>
      <c r="Y21" s="31"/>
      <c r="Z21" s="31"/>
      <c r="AA21" s="31"/>
      <c r="AB21" s="28">
        <f t="shared" si="2"/>
        <v>4194935</v>
      </c>
      <c r="AC21" s="31">
        <v>4194935</v>
      </c>
      <c r="AD21" s="31"/>
      <c r="AE21" s="31"/>
      <c r="AF21" s="31"/>
      <c r="AG21" s="31"/>
      <c r="AH21" s="31"/>
      <c r="AI21" s="31"/>
      <c r="AJ21" s="32"/>
      <c r="AK21" s="32"/>
      <c r="AL21" s="32"/>
      <c r="AM21" s="32"/>
      <c r="AN21" s="32"/>
      <c r="AO21" s="32"/>
      <c r="AP21" s="35" t="s">
        <v>35</v>
      </c>
      <c r="AS21" s="22"/>
    </row>
    <row r="22" s="14" customFormat="1" ht="23.25" customHeight="1">
      <c r="A22" s="29">
        <v>9</v>
      </c>
      <c r="B22" s="26" t="s">
        <v>36</v>
      </c>
      <c r="C22" s="27">
        <f t="shared" si="0"/>
        <v>157495</v>
      </c>
      <c r="D22" s="28">
        <f t="shared" si="1"/>
        <v>0</v>
      </c>
      <c r="E22" s="30"/>
      <c r="F22" s="30"/>
      <c r="G22" s="30"/>
      <c r="H22" s="30"/>
      <c r="I22" s="31"/>
      <c r="J22" s="31"/>
      <c r="K22" s="31"/>
      <c r="L22" s="31"/>
      <c r="M22" s="31"/>
      <c r="N22" s="31"/>
      <c r="O22" s="31"/>
      <c r="P22" s="31"/>
      <c r="Q22" s="31"/>
      <c r="R22" s="31"/>
      <c r="S22" s="31"/>
      <c r="T22" s="31"/>
      <c r="U22" s="31"/>
      <c r="V22" s="31"/>
      <c r="W22" s="31"/>
      <c r="X22" s="31"/>
      <c r="Y22" s="31"/>
      <c r="Z22" s="31"/>
      <c r="AA22" s="31"/>
      <c r="AB22" s="28">
        <f t="shared" si="2"/>
        <v>157495</v>
      </c>
      <c r="AC22" s="31">
        <v>157495</v>
      </c>
      <c r="AD22" s="31"/>
      <c r="AE22" s="31"/>
      <c r="AF22" s="31"/>
      <c r="AG22" s="31"/>
      <c r="AH22" s="31"/>
      <c r="AI22" s="31"/>
      <c r="AJ22" s="32"/>
      <c r="AK22" s="33"/>
      <c r="AL22" s="32"/>
      <c r="AM22" s="28"/>
      <c r="AN22" s="32"/>
      <c r="AO22" s="32"/>
      <c r="AP22" s="35" t="s">
        <v>37</v>
      </c>
      <c r="AS22" s="22"/>
    </row>
    <row r="23" s="14" customFormat="1" ht="30">
      <c r="A23" s="29">
        <v>10</v>
      </c>
      <c r="B23" s="26" t="s">
        <v>38</v>
      </c>
      <c r="C23" s="27">
        <f t="shared" si="0"/>
        <v>688172</v>
      </c>
      <c r="D23" s="28">
        <f t="shared" si="1"/>
        <v>0</v>
      </c>
      <c r="E23" s="37" t="s">
        <v>39</v>
      </c>
      <c r="F23" s="37"/>
      <c r="G23" s="37"/>
      <c r="H23" s="37"/>
      <c r="I23" s="37"/>
      <c r="J23" s="37"/>
      <c r="K23" s="37"/>
      <c r="L23" s="37"/>
      <c r="M23" s="37"/>
      <c r="N23" s="37"/>
      <c r="O23" s="37"/>
      <c r="P23" s="37"/>
      <c r="Q23" s="37"/>
      <c r="R23" s="37"/>
      <c r="S23" s="37"/>
      <c r="T23" s="37"/>
      <c r="U23" s="37"/>
      <c r="V23" s="37"/>
      <c r="W23" s="37"/>
      <c r="X23" s="37"/>
      <c r="Y23" s="37"/>
      <c r="Z23" s="37"/>
      <c r="AA23" s="37"/>
      <c r="AB23" s="28">
        <f t="shared" si="2"/>
        <v>688172</v>
      </c>
      <c r="AC23" s="30">
        <v>498172</v>
      </c>
      <c r="AD23" s="30"/>
      <c r="AE23" s="30"/>
      <c r="AF23" s="30"/>
      <c r="AG23" s="30">
        <v>190000</v>
      </c>
      <c r="AH23" s="37"/>
      <c r="AI23" s="37"/>
      <c r="AJ23" s="38"/>
      <c r="AK23" s="38"/>
      <c r="AL23" s="38"/>
      <c r="AM23" s="38"/>
      <c r="AN23" s="38"/>
      <c r="AO23" s="38"/>
      <c r="AP23" s="35" t="s">
        <v>40</v>
      </c>
      <c r="AS23" s="22"/>
    </row>
    <row r="24" s="14" customFormat="1" ht="19.5" hidden="1" customHeight="1">
      <c r="A24" s="29"/>
      <c r="B24" s="26" t="s">
        <v>41</v>
      </c>
      <c r="C24" s="27">
        <f t="shared" si="0"/>
        <v>0</v>
      </c>
      <c r="D24" s="28">
        <f t="shared" si="1"/>
        <v>0</v>
      </c>
      <c r="E24" s="37"/>
      <c r="F24" s="37"/>
      <c r="G24" s="37"/>
      <c r="H24" s="37"/>
      <c r="I24" s="37"/>
      <c r="J24" s="37"/>
      <c r="K24" s="37"/>
      <c r="L24" s="37"/>
      <c r="M24" s="37"/>
      <c r="N24" s="37"/>
      <c r="O24" s="37"/>
      <c r="P24" s="37"/>
      <c r="Q24" s="37"/>
      <c r="R24" s="37"/>
      <c r="S24" s="37"/>
      <c r="T24" s="37"/>
      <c r="U24" s="37"/>
      <c r="V24" s="37"/>
      <c r="W24" s="37"/>
      <c r="X24" s="37"/>
      <c r="Y24" s="37"/>
      <c r="Z24" s="37"/>
      <c r="AA24" s="37"/>
      <c r="AB24" s="28">
        <f t="shared" si="2"/>
        <v>0</v>
      </c>
      <c r="AC24" s="37"/>
      <c r="AD24" s="37"/>
      <c r="AE24" s="37"/>
      <c r="AF24" s="37"/>
      <c r="AG24" s="37"/>
      <c r="AH24" s="37"/>
      <c r="AI24" s="37"/>
      <c r="AJ24" s="38"/>
      <c r="AK24" s="38"/>
      <c r="AL24" s="38"/>
      <c r="AM24" s="38"/>
      <c r="AN24" s="38"/>
      <c r="AO24" s="38"/>
      <c r="AP24" s="35"/>
      <c r="AS24" s="22"/>
    </row>
    <row r="25" s="14" customFormat="1" ht="19.5" hidden="1" customHeight="1">
      <c r="A25" s="29"/>
      <c r="B25" s="26" t="s">
        <v>42</v>
      </c>
      <c r="C25" s="27">
        <f t="shared" si="0"/>
        <v>0</v>
      </c>
      <c r="D25" s="28">
        <f t="shared" si="1"/>
        <v>0</v>
      </c>
      <c r="E25" s="37"/>
      <c r="F25" s="37"/>
      <c r="G25" s="37"/>
      <c r="H25" s="37"/>
      <c r="I25" s="37"/>
      <c r="J25" s="37"/>
      <c r="K25" s="37"/>
      <c r="L25" s="37"/>
      <c r="M25" s="37"/>
      <c r="N25" s="37"/>
      <c r="O25" s="37"/>
      <c r="P25" s="37"/>
      <c r="Q25" s="37"/>
      <c r="R25" s="37"/>
      <c r="S25" s="37"/>
      <c r="T25" s="37"/>
      <c r="U25" s="37"/>
      <c r="V25" s="37"/>
      <c r="W25" s="37"/>
      <c r="X25" s="37"/>
      <c r="Y25" s="37"/>
      <c r="Z25" s="37"/>
      <c r="AA25" s="37"/>
      <c r="AB25" s="28">
        <f t="shared" si="2"/>
        <v>0</v>
      </c>
      <c r="AC25" s="37"/>
      <c r="AD25" s="37"/>
      <c r="AE25" s="37"/>
      <c r="AF25" s="37"/>
      <c r="AG25" s="37"/>
      <c r="AH25" s="37"/>
      <c r="AI25" s="37"/>
      <c r="AJ25" s="38"/>
      <c r="AK25" s="38"/>
      <c r="AL25" s="38"/>
      <c r="AM25" s="38"/>
      <c r="AN25" s="38"/>
      <c r="AO25" s="38"/>
      <c r="AP25" s="35"/>
      <c r="AS25" s="22"/>
    </row>
    <row r="26" s="14" customFormat="1" hidden="1">
      <c r="A26" s="29"/>
      <c r="B26" s="26" t="s">
        <v>43</v>
      </c>
      <c r="C26" s="27">
        <f t="shared" si="0"/>
        <v>0</v>
      </c>
      <c r="D26" s="28">
        <f t="shared" si="1"/>
        <v>0</v>
      </c>
      <c r="E26" s="37"/>
      <c r="F26" s="37"/>
      <c r="G26" s="37"/>
      <c r="H26" s="37"/>
      <c r="I26" s="37"/>
      <c r="J26" s="37"/>
      <c r="K26" s="37"/>
      <c r="L26" s="37"/>
      <c r="M26" s="37"/>
      <c r="N26" s="37"/>
      <c r="O26" s="37"/>
      <c r="P26" s="37"/>
      <c r="Q26" s="37"/>
      <c r="R26" s="37"/>
      <c r="S26" s="37"/>
      <c r="T26" s="37"/>
      <c r="U26" s="37"/>
      <c r="V26" s="37"/>
      <c r="W26" s="37"/>
      <c r="X26" s="37"/>
      <c r="Y26" s="37"/>
      <c r="Z26" s="37"/>
      <c r="AA26" s="37"/>
      <c r="AB26" s="28">
        <f t="shared" si="2"/>
        <v>0</v>
      </c>
      <c r="AC26" s="37"/>
      <c r="AD26" s="37"/>
      <c r="AE26" s="37"/>
      <c r="AF26" s="37"/>
      <c r="AG26" s="37"/>
      <c r="AH26" s="37"/>
      <c r="AI26" s="37"/>
      <c r="AJ26" s="38"/>
      <c r="AK26" s="38"/>
      <c r="AL26" s="38"/>
      <c r="AM26" s="38"/>
      <c r="AN26" s="38"/>
      <c r="AO26" s="38"/>
      <c r="AP26" s="35"/>
      <c r="AS26" s="22"/>
    </row>
    <row r="27" s="14" customFormat="1" ht="135">
      <c r="A27" s="39">
        <v>11</v>
      </c>
      <c r="B27" s="26" t="s">
        <v>44</v>
      </c>
      <c r="C27" s="27">
        <f t="shared" si="0"/>
        <v>2326000</v>
      </c>
      <c r="D27" s="28">
        <f t="shared" si="1"/>
        <v>2170000</v>
      </c>
      <c r="E27" s="30"/>
      <c r="F27" s="30"/>
      <c r="G27" s="30"/>
      <c r="H27" s="30"/>
      <c r="I27" s="30"/>
      <c r="J27" s="30"/>
      <c r="K27" s="30"/>
      <c r="L27" s="30"/>
      <c r="M27" s="30"/>
      <c r="N27" s="30"/>
      <c r="O27" s="30"/>
      <c r="P27" s="30"/>
      <c r="Q27" s="30"/>
      <c r="R27" s="30">
        <f>400000+1770000</f>
        <v>2170000</v>
      </c>
      <c r="S27" s="30"/>
      <c r="T27" s="30"/>
      <c r="U27" s="30"/>
      <c r="V27" s="30"/>
      <c r="W27" s="30"/>
      <c r="X27" s="30"/>
      <c r="Y27" s="30"/>
      <c r="Z27" s="30"/>
      <c r="AA27" s="30"/>
      <c r="AB27" s="28">
        <f t="shared" si="2"/>
        <v>156000</v>
      </c>
      <c r="AC27" s="30"/>
      <c r="AD27" s="30"/>
      <c r="AE27" s="30"/>
      <c r="AF27" s="30">
        <v>36000</v>
      </c>
      <c r="AG27" s="30"/>
      <c r="AH27" s="30">
        <v>120000</v>
      </c>
      <c r="AI27" s="30"/>
      <c r="AJ27" s="36"/>
      <c r="AK27" s="36"/>
      <c r="AL27" s="36"/>
      <c r="AM27" s="36"/>
      <c r="AN27" s="36"/>
      <c r="AO27" s="36"/>
      <c r="AP27" s="35" t="s">
        <v>45</v>
      </c>
      <c r="AS27" s="22"/>
    </row>
    <row r="28" s="14" customFormat="1" ht="30">
      <c r="A28" s="39">
        <v>12</v>
      </c>
      <c r="B28" s="26" t="s">
        <v>46</v>
      </c>
      <c r="C28" s="27">
        <f t="shared" si="0"/>
        <v>1166900</v>
      </c>
      <c r="D28" s="28">
        <f t="shared" si="1"/>
        <v>0</v>
      </c>
      <c r="E28" s="30"/>
      <c r="F28" s="30"/>
      <c r="G28" s="30"/>
      <c r="H28" s="30"/>
      <c r="I28" s="30"/>
      <c r="J28" s="30"/>
      <c r="K28" s="30"/>
      <c r="L28" s="30"/>
      <c r="M28" s="30"/>
      <c r="N28" s="30"/>
      <c r="O28" s="30"/>
      <c r="P28" s="30"/>
      <c r="Q28" s="30"/>
      <c r="R28" s="30"/>
      <c r="S28" s="30"/>
      <c r="T28" s="30"/>
      <c r="U28" s="30"/>
      <c r="V28" s="30"/>
      <c r="W28" s="30"/>
      <c r="X28" s="30"/>
      <c r="Y28" s="30"/>
      <c r="Z28" s="30"/>
      <c r="AA28" s="30"/>
      <c r="AB28" s="28">
        <f t="shared" si="2"/>
        <v>1166900</v>
      </c>
      <c r="AC28" s="30">
        <v>1166900</v>
      </c>
      <c r="AD28" s="30"/>
      <c r="AE28" s="30"/>
      <c r="AF28" s="30"/>
      <c r="AG28" s="30"/>
      <c r="AH28" s="30"/>
      <c r="AI28" s="30"/>
      <c r="AJ28" s="36"/>
      <c r="AK28" s="36"/>
      <c r="AL28" s="36"/>
      <c r="AM28" s="36"/>
      <c r="AN28" s="36"/>
      <c r="AO28" s="36"/>
      <c r="AP28" s="35" t="s">
        <v>47</v>
      </c>
      <c r="AS28" s="22"/>
    </row>
    <row r="29" s="14" customFormat="1" ht="90">
      <c r="A29" s="29">
        <v>13</v>
      </c>
      <c r="B29" s="26" t="s">
        <v>48</v>
      </c>
      <c r="C29" s="27">
        <f t="shared" si="0"/>
        <v>8565942</v>
      </c>
      <c r="D29" s="28">
        <f t="shared" si="1"/>
        <v>0</v>
      </c>
      <c r="E29" s="30"/>
      <c r="F29" s="31"/>
      <c r="G29" s="30"/>
      <c r="H29" s="30"/>
      <c r="I29" s="31"/>
      <c r="J29" s="30"/>
      <c r="K29" s="30"/>
      <c r="L29" s="30"/>
      <c r="M29" s="31"/>
      <c r="N29" s="31"/>
      <c r="O29" s="30"/>
      <c r="P29" s="30"/>
      <c r="Q29" s="30"/>
      <c r="R29" s="31"/>
      <c r="S29" s="31"/>
      <c r="T29" s="30"/>
      <c r="U29" s="30"/>
      <c r="V29" s="31"/>
      <c r="W29" s="31"/>
      <c r="X29" s="31"/>
      <c r="Y29" s="31"/>
      <c r="Z29" s="31"/>
      <c r="AA29" s="30"/>
      <c r="AB29" s="28">
        <f t="shared" si="2"/>
        <v>2115942</v>
      </c>
      <c r="AC29" s="31">
        <f>592012+1523930</f>
        <v>2115942</v>
      </c>
      <c r="AD29" s="30"/>
      <c r="AE29" s="30"/>
      <c r="AF29" s="30"/>
      <c r="AG29" s="30"/>
      <c r="AH29" s="30"/>
      <c r="AI29" s="31">
        <f>4650000+1800000</f>
        <v>6450000</v>
      </c>
      <c r="AJ29" s="36"/>
      <c r="AK29" s="32"/>
      <c r="AL29" s="32"/>
      <c r="AM29" s="28"/>
      <c r="AN29" s="32"/>
      <c r="AO29" s="32"/>
      <c r="AP29" s="35" t="s">
        <v>49</v>
      </c>
      <c r="AS29" s="22"/>
    </row>
    <row r="30" s="14" customFormat="1" ht="19.5" hidden="1" customHeight="1">
      <c r="A30" s="29"/>
      <c r="B30" s="26" t="s">
        <v>50</v>
      </c>
      <c r="C30" s="27">
        <f t="shared" si="0"/>
        <v>0</v>
      </c>
      <c r="D30" s="28">
        <f t="shared" si="1"/>
        <v>0</v>
      </c>
      <c r="E30" s="30"/>
      <c r="F30" s="30"/>
      <c r="G30" s="30"/>
      <c r="H30" s="30"/>
      <c r="I30" s="30"/>
      <c r="J30" s="30"/>
      <c r="K30" s="30"/>
      <c r="L30" s="30"/>
      <c r="M30" s="30"/>
      <c r="N30" s="30"/>
      <c r="O30" s="30"/>
      <c r="P30" s="30"/>
      <c r="Q30" s="30"/>
      <c r="R30" s="30"/>
      <c r="S30" s="30"/>
      <c r="T30" s="30"/>
      <c r="U30" s="30"/>
      <c r="V30" s="30"/>
      <c r="W30" s="30"/>
      <c r="X30" s="30"/>
      <c r="Y30" s="30"/>
      <c r="Z30" s="30"/>
      <c r="AA30" s="30"/>
      <c r="AB30" s="28">
        <f t="shared" si="2"/>
        <v>0</v>
      </c>
      <c r="AC30" s="30"/>
      <c r="AD30" s="30"/>
      <c r="AE30" s="30"/>
      <c r="AF30" s="30"/>
      <c r="AG30" s="30"/>
      <c r="AH30" s="30"/>
      <c r="AI30" s="30"/>
      <c r="AJ30" s="36"/>
      <c r="AK30" s="36"/>
      <c r="AL30" s="36"/>
      <c r="AM30" s="36"/>
      <c r="AN30" s="36"/>
      <c r="AO30" s="36"/>
      <c r="AP30" s="35"/>
      <c r="AS30" s="22"/>
    </row>
    <row r="31" s="14" customFormat="1" ht="105">
      <c r="A31" s="29">
        <v>14</v>
      </c>
      <c r="B31" s="26" t="s">
        <v>51</v>
      </c>
      <c r="C31" s="27">
        <f t="shared" si="0"/>
        <v>22435516</v>
      </c>
      <c r="D31" s="28">
        <f t="shared" si="1"/>
        <v>0</v>
      </c>
      <c r="E31" s="30"/>
      <c r="F31" s="30"/>
      <c r="G31" s="30"/>
      <c r="H31" s="30"/>
      <c r="I31" s="30"/>
      <c r="J31" s="30"/>
      <c r="K31" s="30"/>
      <c r="L31" s="30"/>
      <c r="M31" s="30"/>
      <c r="N31" s="30"/>
      <c r="O31" s="30"/>
      <c r="P31" s="30"/>
      <c r="Q31" s="30"/>
      <c r="R31" s="30"/>
      <c r="S31" s="30"/>
      <c r="T31" s="30"/>
      <c r="U31" s="30"/>
      <c r="V31" s="30"/>
      <c r="W31" s="30"/>
      <c r="X31" s="30"/>
      <c r="Y31" s="30"/>
      <c r="Z31" s="30"/>
      <c r="AA31" s="30"/>
      <c r="AB31" s="28">
        <f t="shared" si="2"/>
        <v>22435516</v>
      </c>
      <c r="AC31" s="30">
        <v>22435516</v>
      </c>
      <c r="AD31" s="30"/>
      <c r="AE31" s="30"/>
      <c r="AF31" s="30"/>
      <c r="AG31" s="30"/>
      <c r="AH31" s="30"/>
      <c r="AI31" s="30"/>
      <c r="AJ31" s="36"/>
      <c r="AK31" s="36"/>
      <c r="AL31" s="36"/>
      <c r="AM31" s="36"/>
      <c r="AN31" s="36"/>
      <c r="AO31" s="36"/>
      <c r="AP31" s="35" t="s">
        <v>52</v>
      </c>
      <c r="AS31" s="22"/>
    </row>
    <row r="32" s="14" customFormat="1" ht="19.5" hidden="1" customHeight="1">
      <c r="A32" s="29"/>
      <c r="B32" s="26" t="s">
        <v>53</v>
      </c>
      <c r="C32" s="27">
        <f t="shared" si="0"/>
        <v>0</v>
      </c>
      <c r="D32" s="28">
        <f t="shared" si="1"/>
        <v>0</v>
      </c>
      <c r="E32" s="30"/>
      <c r="F32" s="30"/>
      <c r="G32" s="30"/>
      <c r="H32" s="30"/>
      <c r="I32" s="30"/>
      <c r="J32" s="30"/>
      <c r="K32" s="30"/>
      <c r="L32" s="30"/>
      <c r="M32" s="30"/>
      <c r="N32" s="30"/>
      <c r="O32" s="30"/>
      <c r="P32" s="30"/>
      <c r="Q32" s="30"/>
      <c r="R32" s="30"/>
      <c r="S32" s="30"/>
      <c r="T32" s="30"/>
      <c r="U32" s="30"/>
      <c r="V32" s="30"/>
      <c r="W32" s="30"/>
      <c r="X32" s="30"/>
      <c r="Y32" s="30"/>
      <c r="Z32" s="30"/>
      <c r="AA32" s="30"/>
      <c r="AB32" s="28">
        <f t="shared" si="2"/>
        <v>0</v>
      </c>
      <c r="AC32" s="30"/>
      <c r="AD32" s="30"/>
      <c r="AE32" s="30"/>
      <c r="AF32" s="30"/>
      <c r="AG32" s="30"/>
      <c r="AH32" s="30"/>
      <c r="AI32" s="30"/>
      <c r="AJ32" s="36"/>
      <c r="AK32" s="36"/>
      <c r="AL32" s="36"/>
      <c r="AM32" s="36"/>
      <c r="AN32" s="36"/>
      <c r="AO32" s="36"/>
      <c r="AP32" s="35"/>
      <c r="AS32" s="22"/>
    </row>
    <row r="33" s="14" customFormat="1" ht="19.5" hidden="1" customHeight="1">
      <c r="A33" s="29"/>
      <c r="B33" s="26" t="s">
        <v>54</v>
      </c>
      <c r="C33" s="27">
        <f t="shared" si="0"/>
        <v>0</v>
      </c>
      <c r="D33" s="28">
        <f t="shared" si="1"/>
        <v>0</v>
      </c>
      <c r="E33" s="30"/>
      <c r="F33" s="30"/>
      <c r="G33" s="30"/>
      <c r="H33" s="30"/>
      <c r="I33" s="30"/>
      <c r="J33" s="30"/>
      <c r="K33" s="30"/>
      <c r="L33" s="30"/>
      <c r="M33" s="30"/>
      <c r="N33" s="30"/>
      <c r="O33" s="30"/>
      <c r="P33" s="30"/>
      <c r="Q33" s="30"/>
      <c r="R33" s="30"/>
      <c r="S33" s="30"/>
      <c r="T33" s="30"/>
      <c r="U33" s="30"/>
      <c r="V33" s="30"/>
      <c r="W33" s="30"/>
      <c r="X33" s="30"/>
      <c r="Y33" s="30"/>
      <c r="Z33" s="30"/>
      <c r="AA33" s="30"/>
      <c r="AB33" s="28">
        <f t="shared" si="2"/>
        <v>0</v>
      </c>
      <c r="AC33" s="30"/>
      <c r="AD33" s="30"/>
      <c r="AE33" s="30"/>
      <c r="AF33" s="30"/>
      <c r="AG33" s="30"/>
      <c r="AH33" s="30"/>
      <c r="AI33" s="30"/>
      <c r="AJ33" s="36"/>
      <c r="AK33" s="36"/>
      <c r="AL33" s="36"/>
      <c r="AM33" s="36"/>
      <c r="AN33" s="36"/>
      <c r="AO33" s="36"/>
      <c r="AP33" s="35"/>
      <c r="AS33" s="22"/>
    </row>
    <row r="34" s="14" customFormat="1">
      <c r="A34" s="29">
        <v>15</v>
      </c>
      <c r="B34" s="26" t="s">
        <v>55</v>
      </c>
      <c r="C34" s="27">
        <f t="shared" si="0"/>
        <v>562584</v>
      </c>
      <c r="D34" s="28">
        <f t="shared" si="1"/>
        <v>0</v>
      </c>
      <c r="E34" s="30"/>
      <c r="F34" s="30"/>
      <c r="G34" s="30"/>
      <c r="H34" s="30"/>
      <c r="I34" s="30"/>
      <c r="J34" s="30"/>
      <c r="K34" s="30"/>
      <c r="L34" s="30"/>
      <c r="M34" s="30"/>
      <c r="N34" s="30"/>
      <c r="O34" s="30"/>
      <c r="P34" s="30"/>
      <c r="Q34" s="30"/>
      <c r="R34" s="30"/>
      <c r="S34" s="30"/>
      <c r="T34" s="30"/>
      <c r="U34" s="30"/>
      <c r="V34" s="30"/>
      <c r="W34" s="30"/>
      <c r="X34" s="30"/>
      <c r="Y34" s="30"/>
      <c r="Z34" s="30"/>
      <c r="AA34" s="30"/>
      <c r="AB34" s="28">
        <f t="shared" si="2"/>
        <v>562584</v>
      </c>
      <c r="AC34" s="30">
        <v>562584</v>
      </c>
      <c r="AD34" s="30"/>
      <c r="AE34" s="30"/>
      <c r="AF34" s="30"/>
      <c r="AG34" s="30"/>
      <c r="AH34" s="30"/>
      <c r="AI34" s="30"/>
      <c r="AJ34" s="36"/>
      <c r="AK34" s="36"/>
      <c r="AL34" s="36"/>
      <c r="AM34" s="36"/>
      <c r="AN34" s="36"/>
      <c r="AO34" s="36"/>
      <c r="AP34" s="35" t="s">
        <v>56</v>
      </c>
      <c r="AS34" s="22"/>
    </row>
    <row r="35" s="14" customFormat="1" ht="19.5" hidden="1" customHeight="1">
      <c r="A35" s="29"/>
      <c r="B35" s="26" t="s">
        <v>57</v>
      </c>
      <c r="C35" s="27">
        <f t="shared" si="0"/>
        <v>0</v>
      </c>
      <c r="D35" s="28">
        <f t="shared" si="1"/>
        <v>0</v>
      </c>
      <c r="E35" s="30"/>
      <c r="F35" s="30"/>
      <c r="G35" s="30"/>
      <c r="H35" s="30"/>
      <c r="I35" s="30"/>
      <c r="J35" s="30"/>
      <c r="K35" s="30"/>
      <c r="L35" s="30"/>
      <c r="M35" s="30"/>
      <c r="N35" s="30"/>
      <c r="O35" s="30"/>
      <c r="P35" s="30"/>
      <c r="Q35" s="30"/>
      <c r="R35" s="30"/>
      <c r="S35" s="30"/>
      <c r="T35" s="30"/>
      <c r="U35" s="30"/>
      <c r="V35" s="30"/>
      <c r="W35" s="30"/>
      <c r="X35" s="30"/>
      <c r="Y35" s="30"/>
      <c r="Z35" s="30"/>
      <c r="AA35" s="30"/>
      <c r="AB35" s="28">
        <f t="shared" si="2"/>
        <v>0</v>
      </c>
      <c r="AC35" s="30"/>
      <c r="AD35" s="30"/>
      <c r="AE35" s="30"/>
      <c r="AF35" s="30"/>
      <c r="AG35" s="30"/>
      <c r="AH35" s="30"/>
      <c r="AI35" s="30"/>
      <c r="AJ35" s="36"/>
      <c r="AK35" s="36"/>
      <c r="AL35" s="36"/>
      <c r="AM35" s="36"/>
      <c r="AN35" s="36"/>
      <c r="AO35" s="36"/>
      <c r="AP35" s="35"/>
      <c r="AS35" s="22"/>
    </row>
    <row r="36" s="14" customFormat="1" ht="105">
      <c r="A36" s="29">
        <v>16</v>
      </c>
      <c r="B36" s="26" t="s">
        <v>58</v>
      </c>
      <c r="C36" s="27">
        <f t="shared" si="0"/>
        <v>10720171</v>
      </c>
      <c r="D36" s="28">
        <f t="shared" si="1"/>
        <v>0</v>
      </c>
      <c r="E36" s="31"/>
      <c r="F36" s="31"/>
      <c r="G36" s="31"/>
      <c r="H36" s="31"/>
      <c r="I36" s="31"/>
      <c r="J36" s="31"/>
      <c r="K36" s="31"/>
      <c r="L36" s="31"/>
      <c r="M36" s="31"/>
      <c r="N36" s="31"/>
      <c r="O36" s="31"/>
      <c r="P36" s="31"/>
      <c r="Q36" s="31"/>
      <c r="R36" s="31"/>
      <c r="S36" s="31"/>
      <c r="T36" s="31"/>
      <c r="U36" s="31"/>
      <c r="V36" s="31"/>
      <c r="W36" s="31"/>
      <c r="X36" s="31"/>
      <c r="Y36" s="31"/>
      <c r="Z36" s="31"/>
      <c r="AA36" s="31"/>
      <c r="AB36" s="28">
        <f t="shared" si="2"/>
        <v>6720171</v>
      </c>
      <c r="AC36" s="31">
        <v>6720171</v>
      </c>
      <c r="AD36" s="31"/>
      <c r="AE36" s="31"/>
      <c r="AF36" s="31"/>
      <c r="AG36" s="31"/>
      <c r="AH36" s="31"/>
      <c r="AI36" s="31">
        <v>4000000</v>
      </c>
      <c r="AJ36" s="32"/>
      <c r="AK36" s="32"/>
      <c r="AL36" s="32"/>
      <c r="AM36" s="32"/>
      <c r="AN36" s="32"/>
      <c r="AO36" s="32"/>
      <c r="AP36" s="35" t="s">
        <v>59</v>
      </c>
      <c r="AS36" s="22"/>
    </row>
    <row r="37" s="14" customFormat="1" ht="90">
      <c r="A37" s="29">
        <v>17</v>
      </c>
      <c r="B37" s="26" t="s">
        <v>60</v>
      </c>
      <c r="C37" s="27">
        <f t="shared" si="0"/>
        <v>6020453</v>
      </c>
      <c r="D37" s="28">
        <f t="shared" si="1"/>
        <v>0</v>
      </c>
      <c r="E37" s="31"/>
      <c r="F37" s="31"/>
      <c r="G37" s="31"/>
      <c r="H37" s="31"/>
      <c r="I37" s="31"/>
      <c r="J37" s="31"/>
      <c r="K37" s="31"/>
      <c r="L37" s="31"/>
      <c r="M37" s="31"/>
      <c r="N37" s="31"/>
      <c r="O37" s="31"/>
      <c r="P37" s="31"/>
      <c r="Q37" s="31"/>
      <c r="R37" s="31"/>
      <c r="S37" s="31"/>
      <c r="T37" s="31"/>
      <c r="U37" s="31"/>
      <c r="V37" s="31"/>
      <c r="W37" s="31"/>
      <c r="X37" s="31"/>
      <c r="Y37" s="31"/>
      <c r="Z37" s="31"/>
      <c r="AA37" s="31"/>
      <c r="AB37" s="28">
        <f t="shared" si="2"/>
        <v>2461853</v>
      </c>
      <c r="AC37" s="31">
        <f>946080+476370+482372+557031</f>
        <v>2461853</v>
      </c>
      <c r="AD37" s="31"/>
      <c r="AE37" s="31"/>
      <c r="AF37" s="31"/>
      <c r="AG37" s="31"/>
      <c r="AH37" s="31"/>
      <c r="AI37" s="31">
        <f>3510000+48600</f>
        <v>3558600</v>
      </c>
      <c r="AJ37" s="32"/>
      <c r="AK37" s="32"/>
      <c r="AL37" s="32"/>
      <c r="AM37" s="32"/>
      <c r="AN37" s="32"/>
      <c r="AO37" s="32"/>
      <c r="AP37" s="35" t="s">
        <v>61</v>
      </c>
      <c r="AS37" s="22"/>
    </row>
    <row r="38" s="14" customFormat="1" ht="30">
      <c r="A38" s="29">
        <v>18</v>
      </c>
      <c r="B38" s="26" t="s">
        <v>62</v>
      </c>
      <c r="C38" s="27">
        <f t="shared" si="0"/>
        <v>680000</v>
      </c>
      <c r="D38" s="28">
        <f t="shared" si="1"/>
        <v>680000</v>
      </c>
      <c r="E38" s="31"/>
      <c r="F38" s="31"/>
      <c r="G38" s="31"/>
      <c r="H38" s="31"/>
      <c r="I38" s="31"/>
      <c r="J38" s="31"/>
      <c r="K38" s="31"/>
      <c r="L38" s="31"/>
      <c r="M38" s="31"/>
      <c r="N38" s="31"/>
      <c r="O38" s="31"/>
      <c r="P38" s="31"/>
      <c r="Q38" s="31">
        <v>90000</v>
      </c>
      <c r="R38" s="31">
        <v>590000</v>
      </c>
      <c r="S38" s="31"/>
      <c r="T38" s="31"/>
      <c r="U38" s="31"/>
      <c r="V38" s="31"/>
      <c r="W38" s="31"/>
      <c r="X38" s="31"/>
      <c r="Y38" s="31"/>
      <c r="Z38" s="31"/>
      <c r="AA38" s="31"/>
      <c r="AB38" s="28">
        <f t="shared" si="2"/>
        <v>0</v>
      </c>
      <c r="AC38" s="31"/>
      <c r="AD38" s="31"/>
      <c r="AE38" s="31"/>
      <c r="AF38" s="31"/>
      <c r="AG38" s="31"/>
      <c r="AH38" s="31"/>
      <c r="AI38" s="31"/>
      <c r="AJ38" s="32"/>
      <c r="AK38" s="32"/>
      <c r="AL38" s="32"/>
      <c r="AM38" s="32"/>
      <c r="AN38" s="32"/>
      <c r="AO38" s="32"/>
      <c r="AP38" s="35" t="s">
        <v>63</v>
      </c>
      <c r="AS38" s="22"/>
    </row>
    <row r="39" s="14" customFormat="1" ht="19.5" hidden="1" customHeight="1">
      <c r="A39" s="29"/>
      <c r="B39" s="26" t="s">
        <v>64</v>
      </c>
      <c r="C39" s="27">
        <f t="shared" si="0"/>
        <v>0</v>
      </c>
      <c r="D39" s="28">
        <f t="shared" si="1"/>
        <v>0</v>
      </c>
      <c r="E39" s="31"/>
      <c r="F39" s="31"/>
      <c r="G39" s="31"/>
      <c r="H39" s="31"/>
      <c r="I39" s="31"/>
      <c r="J39" s="31"/>
      <c r="K39" s="31"/>
      <c r="L39" s="31"/>
      <c r="M39" s="31"/>
      <c r="N39" s="31"/>
      <c r="O39" s="31"/>
      <c r="P39" s="31"/>
      <c r="Q39" s="31"/>
      <c r="R39" s="31"/>
      <c r="S39" s="31"/>
      <c r="T39" s="31"/>
      <c r="U39" s="31"/>
      <c r="V39" s="31"/>
      <c r="W39" s="31"/>
      <c r="X39" s="31"/>
      <c r="Y39" s="31"/>
      <c r="Z39" s="31"/>
      <c r="AA39" s="31"/>
      <c r="AB39" s="28">
        <f t="shared" si="2"/>
        <v>0</v>
      </c>
      <c r="AC39" s="31"/>
      <c r="AD39" s="31"/>
      <c r="AE39" s="31"/>
      <c r="AF39" s="31"/>
      <c r="AG39" s="31"/>
      <c r="AH39" s="31"/>
      <c r="AI39" s="31"/>
      <c r="AJ39" s="32"/>
      <c r="AK39" s="32"/>
      <c r="AL39" s="32"/>
      <c r="AM39" s="32"/>
      <c r="AN39" s="32"/>
      <c r="AO39" s="32"/>
      <c r="AP39" s="35"/>
      <c r="AS39" s="22"/>
    </row>
    <row r="40" s="14" customFormat="1" ht="19.5" hidden="1" customHeight="1">
      <c r="A40" s="29"/>
      <c r="B40" s="26" t="s">
        <v>65</v>
      </c>
      <c r="C40" s="27">
        <f t="shared" si="0"/>
        <v>0</v>
      </c>
      <c r="D40" s="28">
        <f t="shared" si="1"/>
        <v>0</v>
      </c>
      <c r="E40" s="30"/>
      <c r="F40" s="30"/>
      <c r="G40" s="30"/>
      <c r="H40" s="30"/>
      <c r="I40" s="31"/>
      <c r="J40" s="31"/>
      <c r="K40" s="31"/>
      <c r="L40" s="31"/>
      <c r="M40" s="31"/>
      <c r="N40" s="31"/>
      <c r="O40" s="31"/>
      <c r="P40" s="31"/>
      <c r="Q40" s="31"/>
      <c r="R40" s="31"/>
      <c r="S40" s="31"/>
      <c r="T40" s="31"/>
      <c r="U40" s="31"/>
      <c r="V40" s="31"/>
      <c r="W40" s="31"/>
      <c r="X40" s="31"/>
      <c r="Y40" s="31"/>
      <c r="Z40" s="31"/>
      <c r="AA40" s="31"/>
      <c r="AB40" s="28">
        <f t="shared" si="2"/>
        <v>0</v>
      </c>
      <c r="AC40" s="31"/>
      <c r="AD40" s="31"/>
      <c r="AE40" s="31"/>
      <c r="AF40" s="31"/>
      <c r="AG40" s="31"/>
      <c r="AH40" s="31"/>
      <c r="AI40" s="31"/>
      <c r="AJ40" s="32"/>
      <c r="AK40" s="33"/>
      <c r="AL40" s="32"/>
      <c r="AM40" s="28"/>
      <c r="AN40" s="32"/>
      <c r="AO40" s="32"/>
      <c r="AP40" s="35"/>
      <c r="AS40" s="22"/>
    </row>
    <row r="41" s="14" customFormat="1" ht="19.5" customHeight="1">
      <c r="A41" s="29">
        <v>19</v>
      </c>
      <c r="B41" s="26" t="s">
        <v>66</v>
      </c>
      <c r="C41" s="27">
        <f t="shared" si="0"/>
        <v>5700000</v>
      </c>
      <c r="D41" s="28">
        <f t="shared" si="1"/>
        <v>5700000</v>
      </c>
      <c r="E41" s="31"/>
      <c r="F41" s="31"/>
      <c r="G41" s="31"/>
      <c r="H41" s="31"/>
      <c r="I41" s="31"/>
      <c r="J41" s="31"/>
      <c r="K41" s="31"/>
      <c r="L41" s="31"/>
      <c r="M41" s="31"/>
      <c r="N41" s="31"/>
      <c r="O41" s="31"/>
      <c r="P41" s="31"/>
      <c r="Q41" s="31"/>
      <c r="R41" s="31"/>
      <c r="S41" s="31"/>
      <c r="T41" s="31"/>
      <c r="U41" s="31"/>
      <c r="V41" s="31"/>
      <c r="W41" s="31"/>
      <c r="X41" s="31"/>
      <c r="Y41" s="31"/>
      <c r="Z41" s="31"/>
      <c r="AA41" s="31">
        <v>5700000</v>
      </c>
      <c r="AB41" s="28">
        <f t="shared" si="2"/>
        <v>0</v>
      </c>
      <c r="AC41" s="31"/>
      <c r="AD41" s="31"/>
      <c r="AE41" s="31"/>
      <c r="AF41" s="31"/>
      <c r="AG41" s="31"/>
      <c r="AH41" s="31"/>
      <c r="AI41" s="31"/>
      <c r="AJ41" s="32"/>
      <c r="AK41" s="32"/>
      <c r="AL41" s="32"/>
      <c r="AM41" s="32"/>
      <c r="AN41" s="32"/>
      <c r="AO41" s="32"/>
      <c r="AP41" s="35" t="s">
        <v>67</v>
      </c>
      <c r="AS41" s="22"/>
    </row>
    <row r="42" s="14" customFormat="1" ht="90">
      <c r="A42" s="29">
        <v>20</v>
      </c>
      <c r="B42" s="26" t="s">
        <v>68</v>
      </c>
      <c r="C42" s="27">
        <f t="shared" si="0"/>
        <v>20007663</v>
      </c>
      <c r="D42" s="28">
        <f t="shared" si="1"/>
        <v>6750000</v>
      </c>
      <c r="E42" s="31"/>
      <c r="F42" s="31"/>
      <c r="G42" s="31"/>
      <c r="H42" s="31"/>
      <c r="I42" s="31"/>
      <c r="J42" s="31"/>
      <c r="K42" s="31"/>
      <c r="L42" s="31"/>
      <c r="M42" s="31"/>
      <c r="N42" s="31"/>
      <c r="O42" s="31"/>
      <c r="P42" s="31"/>
      <c r="Q42" s="31"/>
      <c r="R42" s="31"/>
      <c r="S42" s="31"/>
      <c r="T42" s="31"/>
      <c r="U42" s="31"/>
      <c r="V42" s="31"/>
      <c r="W42" s="31"/>
      <c r="X42" s="31">
        <v>6750000</v>
      </c>
      <c r="Y42" s="31"/>
      <c r="Z42" s="31"/>
      <c r="AA42" s="31"/>
      <c r="AB42" s="28">
        <f t="shared" si="2"/>
        <v>13257663</v>
      </c>
      <c r="AC42" s="31">
        <v>13257663</v>
      </c>
      <c r="AD42" s="31"/>
      <c r="AE42" s="31"/>
      <c r="AF42" s="31"/>
      <c r="AG42" s="31"/>
      <c r="AH42" s="31"/>
      <c r="AI42" s="31"/>
      <c r="AJ42" s="32"/>
      <c r="AK42" s="32"/>
      <c r="AL42" s="32"/>
      <c r="AM42" s="32"/>
      <c r="AN42" s="32"/>
      <c r="AO42" s="32"/>
      <c r="AP42" s="35" t="s">
        <v>69</v>
      </c>
      <c r="AS42" s="22"/>
    </row>
    <row r="43" s="14" customFormat="1" ht="30" customHeight="1">
      <c r="A43" s="29">
        <v>21</v>
      </c>
      <c r="B43" s="26" t="s">
        <v>70</v>
      </c>
      <c r="C43" s="27">
        <f t="shared" si="0"/>
        <v>1950000</v>
      </c>
      <c r="D43" s="28">
        <f t="shared" si="1"/>
        <v>1950000</v>
      </c>
      <c r="E43" s="31"/>
      <c r="F43" s="31"/>
      <c r="G43" s="31"/>
      <c r="H43" s="31"/>
      <c r="I43" s="31"/>
      <c r="J43" s="31"/>
      <c r="K43" s="31"/>
      <c r="L43" s="31"/>
      <c r="M43" s="31"/>
      <c r="N43" s="31"/>
      <c r="O43" s="31"/>
      <c r="P43" s="31"/>
      <c r="Q43" s="31"/>
      <c r="R43" s="31"/>
      <c r="S43" s="31"/>
      <c r="T43" s="31"/>
      <c r="U43" s="31"/>
      <c r="V43" s="31"/>
      <c r="W43" s="31"/>
      <c r="X43" s="31"/>
      <c r="Y43" s="31"/>
      <c r="Z43" s="31"/>
      <c r="AA43" s="31">
        <v>1950000</v>
      </c>
      <c r="AB43" s="28">
        <f t="shared" si="2"/>
        <v>0</v>
      </c>
      <c r="AC43" s="31"/>
      <c r="AD43" s="31"/>
      <c r="AE43" s="31"/>
      <c r="AF43" s="31"/>
      <c r="AG43" s="31"/>
      <c r="AH43" s="31"/>
      <c r="AI43" s="31"/>
      <c r="AJ43" s="32"/>
      <c r="AK43" s="32"/>
      <c r="AL43" s="32"/>
      <c r="AM43" s="32"/>
      <c r="AN43" s="32"/>
      <c r="AO43" s="32"/>
      <c r="AP43" s="35" t="s">
        <v>71</v>
      </c>
      <c r="AS43" s="22"/>
    </row>
    <row r="44" s="14" customFormat="1" ht="105">
      <c r="A44" s="29">
        <v>22</v>
      </c>
      <c r="B44" s="26" t="s">
        <v>72</v>
      </c>
      <c r="C44" s="27">
        <f t="shared" si="0"/>
        <v>5110105</v>
      </c>
      <c r="D44" s="28">
        <f t="shared" si="1"/>
        <v>0</v>
      </c>
      <c r="E44" s="31"/>
      <c r="F44" s="31"/>
      <c r="G44" s="31"/>
      <c r="H44" s="31"/>
      <c r="I44" s="31"/>
      <c r="J44" s="31"/>
      <c r="K44" s="31"/>
      <c r="L44" s="31"/>
      <c r="M44" s="31"/>
      <c r="N44" s="31"/>
      <c r="O44" s="31"/>
      <c r="P44" s="31"/>
      <c r="Q44" s="31"/>
      <c r="R44" s="31"/>
      <c r="S44" s="31"/>
      <c r="T44" s="31"/>
      <c r="U44" s="31"/>
      <c r="V44" s="31"/>
      <c r="W44" s="31"/>
      <c r="X44" s="31"/>
      <c r="Y44" s="31"/>
      <c r="Z44" s="31"/>
      <c r="AA44" s="31"/>
      <c r="AB44" s="28">
        <f t="shared" si="2"/>
        <v>5110105</v>
      </c>
      <c r="AC44" s="31">
        <v>5110105</v>
      </c>
      <c r="AD44" s="31"/>
      <c r="AE44" s="31"/>
      <c r="AF44" s="31"/>
      <c r="AG44" s="31"/>
      <c r="AH44" s="31"/>
      <c r="AI44" s="31"/>
      <c r="AJ44" s="32"/>
      <c r="AK44" s="32"/>
      <c r="AL44" s="32"/>
      <c r="AM44" s="32"/>
      <c r="AN44" s="32"/>
      <c r="AO44" s="32"/>
      <c r="AP44" s="35" t="s">
        <v>73</v>
      </c>
      <c r="AS44" s="22"/>
    </row>
    <row r="45" s="14" customFormat="1" ht="90">
      <c r="A45" s="29">
        <v>23</v>
      </c>
      <c r="B45" s="26" t="s">
        <v>74</v>
      </c>
      <c r="C45" s="27">
        <f t="shared" si="0"/>
        <v>4549048</v>
      </c>
      <c r="D45" s="28">
        <f t="shared" si="1"/>
        <v>3823200</v>
      </c>
      <c r="E45" s="30"/>
      <c r="F45" s="30"/>
      <c r="G45" s="30"/>
      <c r="H45" s="30"/>
      <c r="I45" s="31"/>
      <c r="J45" s="31"/>
      <c r="K45" s="31"/>
      <c r="L45" s="31"/>
      <c r="M45" s="31"/>
      <c r="N45" s="31"/>
      <c r="O45" s="31"/>
      <c r="P45" s="31"/>
      <c r="Q45" s="31">
        <f>240000+1860000</f>
        <v>2100000</v>
      </c>
      <c r="R45" s="31">
        <f>360000+465000</f>
        <v>825000</v>
      </c>
      <c r="S45" s="31"/>
      <c r="T45" s="31"/>
      <c r="U45" s="31"/>
      <c r="V45" s="31"/>
      <c r="W45" s="31"/>
      <c r="X45" s="31"/>
      <c r="Y45" s="31"/>
      <c r="Z45" s="31">
        <v>898200</v>
      </c>
      <c r="AA45" s="31"/>
      <c r="AB45" s="28">
        <f t="shared" si="2"/>
        <v>725848</v>
      </c>
      <c r="AC45" s="31">
        <f>421234+304614</f>
        <v>725848</v>
      </c>
      <c r="AD45" s="31"/>
      <c r="AE45" s="31"/>
      <c r="AF45" s="31"/>
      <c r="AG45" s="31"/>
      <c r="AH45" s="31"/>
      <c r="AI45" s="31"/>
      <c r="AJ45" s="32"/>
      <c r="AK45" s="33"/>
      <c r="AL45" s="32"/>
      <c r="AM45" s="28"/>
      <c r="AN45" s="32"/>
      <c r="AO45" s="32"/>
      <c r="AP45" s="35" t="s">
        <v>75</v>
      </c>
      <c r="AS45" s="22"/>
    </row>
    <row r="46" s="14" customFormat="1" ht="75">
      <c r="A46" s="29">
        <v>24</v>
      </c>
      <c r="B46" s="26" t="s">
        <v>76</v>
      </c>
      <c r="C46" s="27">
        <f t="shared" si="0"/>
        <v>4181825</v>
      </c>
      <c r="D46" s="28">
        <f t="shared" si="1"/>
        <v>1510</v>
      </c>
      <c r="E46" s="30"/>
      <c r="F46" s="30"/>
      <c r="G46" s="30"/>
      <c r="H46" s="30"/>
      <c r="I46" s="31"/>
      <c r="J46" s="31"/>
      <c r="K46" s="31"/>
      <c r="L46" s="31"/>
      <c r="M46" s="31"/>
      <c r="N46" s="31"/>
      <c r="O46" s="31"/>
      <c r="P46" s="31"/>
      <c r="Q46" s="31"/>
      <c r="R46" s="31"/>
      <c r="S46" s="31"/>
      <c r="T46" s="31"/>
      <c r="U46" s="31"/>
      <c r="V46" s="31"/>
      <c r="W46" s="31">
        <v>1510</v>
      </c>
      <c r="X46" s="31"/>
      <c r="Y46" s="31"/>
      <c r="Z46" s="31"/>
      <c r="AA46" s="31"/>
      <c r="AB46" s="28">
        <f t="shared" si="2"/>
        <v>4180315</v>
      </c>
      <c r="AC46" s="31">
        <v>4180315</v>
      </c>
      <c r="AD46" s="31"/>
      <c r="AE46" s="31"/>
      <c r="AF46" s="31"/>
      <c r="AG46" s="31"/>
      <c r="AH46" s="31"/>
      <c r="AI46" s="31"/>
      <c r="AJ46" s="32"/>
      <c r="AK46" s="33"/>
      <c r="AL46" s="32"/>
      <c r="AM46" s="28"/>
      <c r="AN46" s="32"/>
      <c r="AO46" s="32"/>
      <c r="AP46" s="35" t="s">
        <v>77</v>
      </c>
      <c r="AS46" s="22"/>
    </row>
    <row r="47" s="14" customFormat="1" ht="135">
      <c r="A47" s="29">
        <v>25</v>
      </c>
      <c r="B47" s="26" t="s">
        <v>78</v>
      </c>
      <c r="C47" s="27">
        <f t="shared" si="0"/>
        <v>11676762</v>
      </c>
      <c r="D47" s="28">
        <f t="shared" si="1"/>
        <v>3142800</v>
      </c>
      <c r="E47" s="30"/>
      <c r="F47" s="30"/>
      <c r="G47" s="30"/>
      <c r="H47" s="30"/>
      <c r="I47" s="31"/>
      <c r="J47" s="31"/>
      <c r="K47" s="31"/>
      <c r="L47" s="31"/>
      <c r="M47" s="31"/>
      <c r="N47" s="31"/>
      <c r="O47" s="31"/>
      <c r="P47" s="31"/>
      <c r="Q47" s="31"/>
      <c r="R47" s="31"/>
      <c r="S47" s="31"/>
      <c r="T47" s="31"/>
      <c r="U47" s="31"/>
      <c r="V47" s="31"/>
      <c r="W47" s="31"/>
      <c r="X47" s="31">
        <v>178800</v>
      </c>
      <c r="Y47" s="31">
        <v>2964000</v>
      </c>
      <c r="Z47" s="31"/>
      <c r="AA47" s="31"/>
      <c r="AB47" s="28">
        <f t="shared" si="2"/>
        <v>8533962</v>
      </c>
      <c r="AC47" s="31">
        <v>8533962</v>
      </c>
      <c r="AD47" s="31"/>
      <c r="AE47" s="31"/>
      <c r="AF47" s="31"/>
      <c r="AG47" s="31"/>
      <c r="AH47" s="31"/>
      <c r="AI47" s="31"/>
      <c r="AJ47" s="32"/>
      <c r="AK47" s="33"/>
      <c r="AL47" s="32"/>
      <c r="AM47" s="28"/>
      <c r="AN47" s="32"/>
      <c r="AO47" s="32"/>
      <c r="AP47" s="35" t="s">
        <v>79</v>
      </c>
      <c r="AS47" s="22"/>
    </row>
    <row r="48" s="14" customFormat="1" ht="180">
      <c r="A48" s="29">
        <v>26</v>
      </c>
      <c r="B48" s="26" t="s">
        <v>80</v>
      </c>
      <c r="C48" s="27">
        <f t="shared" si="0"/>
        <v>18831875</v>
      </c>
      <c r="D48" s="28">
        <f t="shared" si="1"/>
        <v>566200</v>
      </c>
      <c r="E48" s="30"/>
      <c r="F48" s="30"/>
      <c r="G48" s="30"/>
      <c r="H48" s="30"/>
      <c r="I48" s="31"/>
      <c r="J48" s="31"/>
      <c r="K48" s="31"/>
      <c r="L48" s="31"/>
      <c r="M48" s="31"/>
      <c r="N48" s="31"/>
      <c r="O48" s="31"/>
      <c r="P48" s="31"/>
      <c r="Q48" s="31"/>
      <c r="R48" s="31"/>
      <c r="S48" s="31"/>
      <c r="T48" s="31"/>
      <c r="U48" s="31"/>
      <c r="V48" s="31"/>
      <c r="W48" s="31"/>
      <c r="X48" s="31">
        <v>566200</v>
      </c>
      <c r="Y48" s="31"/>
      <c r="Z48" s="31"/>
      <c r="AA48" s="31"/>
      <c r="AB48" s="28">
        <f t="shared" si="2"/>
        <v>18265675</v>
      </c>
      <c r="AC48" s="31">
        <v>18265675</v>
      </c>
      <c r="AD48" s="31"/>
      <c r="AE48" s="31"/>
      <c r="AF48" s="31"/>
      <c r="AG48" s="31"/>
      <c r="AH48" s="31"/>
      <c r="AI48" s="31"/>
      <c r="AJ48" s="32"/>
      <c r="AK48" s="33"/>
      <c r="AL48" s="32"/>
      <c r="AM48" s="28"/>
      <c r="AN48" s="32"/>
      <c r="AO48" s="32"/>
      <c r="AP48" s="35" t="s">
        <v>81</v>
      </c>
      <c r="AS48" s="22"/>
    </row>
    <row r="49" s="14" customFormat="1" ht="19.5" hidden="1" customHeight="1">
      <c r="A49" s="29"/>
      <c r="B49" s="26" t="s">
        <v>82</v>
      </c>
      <c r="C49" s="27">
        <f t="shared" si="0"/>
        <v>0</v>
      </c>
      <c r="D49" s="28">
        <f t="shared" si="1"/>
        <v>0</v>
      </c>
      <c r="E49" s="30"/>
      <c r="F49" s="30"/>
      <c r="G49" s="30"/>
      <c r="H49" s="30"/>
      <c r="I49" s="30"/>
      <c r="J49" s="30"/>
      <c r="K49" s="30"/>
      <c r="L49" s="30"/>
      <c r="M49" s="30"/>
      <c r="N49" s="30"/>
      <c r="O49" s="30"/>
      <c r="P49" s="30"/>
      <c r="Q49" s="30"/>
      <c r="R49" s="30"/>
      <c r="S49" s="30"/>
      <c r="T49" s="30"/>
      <c r="U49" s="30"/>
      <c r="V49" s="30"/>
      <c r="W49" s="30"/>
      <c r="X49" s="30"/>
      <c r="Y49" s="30"/>
      <c r="Z49" s="30"/>
      <c r="AA49" s="30"/>
      <c r="AB49" s="28">
        <f t="shared" si="2"/>
        <v>0</v>
      </c>
      <c r="AC49" s="30"/>
      <c r="AD49" s="30"/>
      <c r="AE49" s="30"/>
      <c r="AF49" s="30"/>
      <c r="AG49" s="30"/>
      <c r="AH49" s="30"/>
      <c r="AI49" s="30"/>
      <c r="AJ49" s="36"/>
      <c r="AK49" s="36"/>
      <c r="AL49" s="36"/>
      <c r="AM49" s="36"/>
      <c r="AN49" s="36"/>
      <c r="AO49" s="36"/>
      <c r="AP49" s="35"/>
      <c r="AS49" s="22"/>
    </row>
    <row r="50" s="14" customFormat="1" ht="22.5" customHeight="1">
      <c r="A50" s="29"/>
      <c r="B50" s="40" t="s">
        <v>83</v>
      </c>
      <c r="C50" s="41">
        <f t="shared" si="0"/>
        <v>150273018</v>
      </c>
      <c r="D50" s="41">
        <f t="shared" ref="D50:AO50" si="3">SUM(D10:D49)</f>
        <v>33662966</v>
      </c>
      <c r="E50" s="41">
        <f t="shared" si="3"/>
        <v>1137056</v>
      </c>
      <c r="F50" s="41">
        <f t="shared" si="3"/>
        <v>0</v>
      </c>
      <c r="G50" s="41">
        <f t="shared" si="3"/>
        <v>0</v>
      </c>
      <c r="H50" s="41">
        <f t="shared" si="3"/>
        <v>0</v>
      </c>
      <c r="I50" s="41">
        <f t="shared" si="3"/>
        <v>0</v>
      </c>
      <c r="J50" s="41">
        <f t="shared" si="3"/>
        <v>1679600</v>
      </c>
      <c r="K50" s="41">
        <f t="shared" si="3"/>
        <v>0</v>
      </c>
      <c r="L50" s="41">
        <f t="shared" si="3"/>
        <v>0</v>
      </c>
      <c r="M50" s="41">
        <f t="shared" si="3"/>
        <v>0</v>
      </c>
      <c r="N50" s="41">
        <f t="shared" si="3"/>
        <v>0</v>
      </c>
      <c r="O50" s="41">
        <f t="shared" si="3"/>
        <v>0</v>
      </c>
      <c r="P50" s="41">
        <f t="shared" si="3"/>
        <v>0</v>
      </c>
      <c r="Q50" s="41">
        <f t="shared" si="3"/>
        <v>2190000</v>
      </c>
      <c r="R50" s="41">
        <f t="shared" si="3"/>
        <v>6625000</v>
      </c>
      <c r="S50" s="41">
        <f t="shared" si="3"/>
        <v>0</v>
      </c>
      <c r="T50" s="41">
        <f t="shared" si="3"/>
        <v>0</v>
      </c>
      <c r="U50" s="41">
        <f t="shared" si="3"/>
        <v>0</v>
      </c>
      <c r="V50" s="41">
        <f t="shared" si="3"/>
        <v>0</v>
      </c>
      <c r="W50" s="41">
        <f t="shared" si="3"/>
        <v>1510</v>
      </c>
      <c r="X50" s="41">
        <f t="shared" si="3"/>
        <v>10517600</v>
      </c>
      <c r="Y50" s="41">
        <f t="shared" si="3"/>
        <v>2964000</v>
      </c>
      <c r="Z50" s="41">
        <f t="shared" si="3"/>
        <v>898200</v>
      </c>
      <c r="AA50" s="41">
        <f t="shared" si="3"/>
        <v>7650000</v>
      </c>
      <c r="AB50" s="41">
        <f t="shared" si="3"/>
        <v>101561452</v>
      </c>
      <c r="AC50" s="41">
        <f t="shared" si="3"/>
        <v>101215452</v>
      </c>
      <c r="AD50" s="41">
        <f t="shared" si="3"/>
        <v>0</v>
      </c>
      <c r="AE50" s="41">
        <f t="shared" si="3"/>
        <v>0</v>
      </c>
      <c r="AF50" s="41">
        <f t="shared" si="3"/>
        <v>36000</v>
      </c>
      <c r="AG50" s="41">
        <f t="shared" si="3"/>
        <v>190000</v>
      </c>
      <c r="AH50" s="41">
        <f t="shared" si="3"/>
        <v>120000</v>
      </c>
      <c r="AI50" s="41">
        <f t="shared" si="3"/>
        <v>15048600</v>
      </c>
      <c r="AJ50" s="42">
        <f t="shared" si="3"/>
        <v>0</v>
      </c>
      <c r="AK50" s="42">
        <f t="shared" si="3"/>
        <v>0</v>
      </c>
      <c r="AL50" s="43">
        <f t="shared" si="3"/>
        <v>0</v>
      </c>
      <c r="AM50" s="42">
        <f t="shared" si="3"/>
        <v>0</v>
      </c>
      <c r="AN50" s="42">
        <f t="shared" si="3"/>
        <v>0</v>
      </c>
      <c r="AO50" s="42">
        <f t="shared" si="3"/>
        <v>0</v>
      </c>
      <c r="AP50" s="44"/>
      <c r="AS50" s="22"/>
    </row>
    <row r="51" s="14" customFormat="1" ht="15.75" hidden="1" customHeight="1">
      <c r="A51" s="29">
        <v>1</v>
      </c>
      <c r="B51" s="45" t="s">
        <v>84</v>
      </c>
      <c r="C51" s="37">
        <f t="shared" si="0"/>
        <v>0</v>
      </c>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8"/>
      <c r="AK51" s="33">
        <f t="shared" ref="AK51:AK53" si="4">SUM(AL51:AL51)</f>
        <v>0</v>
      </c>
      <c r="AL51" s="36"/>
      <c r="AM51" s="46">
        <f t="shared" ref="AM51:AM53" si="5">SUM(AN51:AO51)</f>
        <v>0</v>
      </c>
      <c r="AN51" s="38"/>
      <c r="AO51" s="38"/>
      <c r="AP51" s="25"/>
      <c r="AS51" s="22"/>
    </row>
    <row r="52" s="14" customFormat="1" ht="30">
      <c r="A52" s="29">
        <v>1</v>
      </c>
      <c r="B52" s="45" t="s">
        <v>85</v>
      </c>
      <c r="C52" s="37">
        <f t="shared" si="0"/>
        <v>120000</v>
      </c>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0">
        <v>120000</v>
      </c>
      <c r="AJ52" s="38"/>
      <c r="AK52" s="33">
        <f t="shared" si="4"/>
        <v>0</v>
      </c>
      <c r="AL52" s="36"/>
      <c r="AM52" s="46">
        <f t="shared" si="5"/>
        <v>0</v>
      </c>
      <c r="AN52" s="38"/>
      <c r="AO52" s="38"/>
      <c r="AP52" s="25" t="s">
        <v>86</v>
      </c>
      <c r="AS52" s="22"/>
    </row>
    <row r="53" s="14" customFormat="1" ht="15.75" hidden="1" customHeight="1">
      <c r="A53" s="29">
        <v>3</v>
      </c>
      <c r="B53" s="45" t="s">
        <v>87</v>
      </c>
      <c r="C53" s="37">
        <f t="shared" si="0"/>
        <v>0</v>
      </c>
      <c r="D53" s="30">
        <f>SUM(E53:AH53)</f>
        <v>0</v>
      </c>
      <c r="E53" s="30"/>
      <c r="F53" s="30"/>
      <c r="G53" s="30"/>
      <c r="H53" s="30"/>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2"/>
      <c r="AK53" s="33">
        <f t="shared" si="4"/>
        <v>0</v>
      </c>
      <c r="AL53" s="32"/>
      <c r="AM53" s="46">
        <f t="shared" si="5"/>
        <v>0</v>
      </c>
      <c r="AN53" s="32"/>
      <c r="AO53" s="32"/>
      <c r="AP53" s="25"/>
      <c r="AS53" s="22"/>
    </row>
    <row r="54" s="14" customFormat="1" ht="15.75" customHeight="1">
      <c r="A54" s="29"/>
      <c r="B54" s="40" t="s">
        <v>88</v>
      </c>
      <c r="C54" s="41">
        <f>SUM(C51:C53)</f>
        <v>120000</v>
      </c>
      <c r="D54" s="41">
        <f t="shared" ref="D54:AO54" si="6">SUM(D51:D53)</f>
        <v>0</v>
      </c>
      <c r="E54" s="41">
        <f t="shared" si="6"/>
        <v>0</v>
      </c>
      <c r="F54" s="41">
        <f t="shared" si="6"/>
        <v>0</v>
      </c>
      <c r="G54" s="41">
        <f t="shared" si="6"/>
        <v>0</v>
      </c>
      <c r="H54" s="41">
        <f t="shared" si="6"/>
        <v>0</v>
      </c>
      <c r="I54" s="41">
        <f t="shared" si="6"/>
        <v>0</v>
      </c>
      <c r="J54" s="41">
        <f t="shared" si="6"/>
        <v>0</v>
      </c>
      <c r="K54" s="41">
        <f t="shared" si="6"/>
        <v>0</v>
      </c>
      <c r="L54" s="41">
        <f t="shared" si="6"/>
        <v>0</v>
      </c>
      <c r="M54" s="41">
        <f t="shared" si="6"/>
        <v>0</v>
      </c>
      <c r="N54" s="41">
        <f t="shared" si="6"/>
        <v>0</v>
      </c>
      <c r="O54" s="41">
        <f t="shared" si="6"/>
        <v>0</v>
      </c>
      <c r="P54" s="41">
        <f t="shared" si="6"/>
        <v>0</v>
      </c>
      <c r="Q54" s="41">
        <f t="shared" si="6"/>
        <v>0</v>
      </c>
      <c r="R54" s="41">
        <f t="shared" si="6"/>
        <v>0</v>
      </c>
      <c r="S54" s="41">
        <f t="shared" si="6"/>
        <v>0</v>
      </c>
      <c r="T54" s="41">
        <f t="shared" si="6"/>
        <v>0</v>
      </c>
      <c r="U54" s="41">
        <f t="shared" si="6"/>
        <v>0</v>
      </c>
      <c r="V54" s="41">
        <f t="shared" si="6"/>
        <v>0</v>
      </c>
      <c r="W54" s="41">
        <f t="shared" si="6"/>
        <v>0</v>
      </c>
      <c r="X54" s="41"/>
      <c r="Y54" s="41"/>
      <c r="Z54" s="41"/>
      <c r="AA54" s="41">
        <f t="shared" si="6"/>
        <v>0</v>
      </c>
      <c r="AB54" s="41">
        <f t="shared" si="6"/>
        <v>0</v>
      </c>
      <c r="AC54" s="41">
        <f t="shared" si="6"/>
        <v>0</v>
      </c>
      <c r="AD54" s="41">
        <f t="shared" si="6"/>
        <v>0</v>
      </c>
      <c r="AE54" s="41">
        <f t="shared" si="6"/>
        <v>0</v>
      </c>
      <c r="AF54" s="41"/>
      <c r="AG54" s="41">
        <f t="shared" si="6"/>
        <v>0</v>
      </c>
      <c r="AH54" s="41">
        <f t="shared" si="6"/>
        <v>0</v>
      </c>
      <c r="AI54" s="41">
        <f t="shared" si="6"/>
        <v>120000</v>
      </c>
      <c r="AJ54" s="42">
        <f t="shared" si="6"/>
        <v>0</v>
      </c>
      <c r="AK54" s="42">
        <f t="shared" si="6"/>
        <v>0</v>
      </c>
      <c r="AL54" s="42">
        <f t="shared" si="6"/>
        <v>0</v>
      </c>
      <c r="AM54" s="42">
        <f t="shared" si="6"/>
        <v>0</v>
      </c>
      <c r="AN54" s="42">
        <f t="shared" si="6"/>
        <v>0</v>
      </c>
      <c r="AO54" s="42">
        <f t="shared" si="6"/>
        <v>0</v>
      </c>
      <c r="AP54" s="44"/>
      <c r="AS54" s="22"/>
    </row>
    <row r="55" s="47" customFormat="1" ht="15.75" customHeight="1">
      <c r="A55" s="29"/>
      <c r="B55" s="48" t="s">
        <v>89</v>
      </c>
      <c r="C55" s="41">
        <f>D55+AB55+AI55+AK55+AM55</f>
        <v>150393018</v>
      </c>
      <c r="D55" s="41">
        <f t="shared" ref="D55:AO55" si="7">D54+D50</f>
        <v>33662966</v>
      </c>
      <c r="E55" s="41">
        <f t="shared" si="7"/>
        <v>1137056</v>
      </c>
      <c r="F55" s="41">
        <f t="shared" si="7"/>
        <v>0</v>
      </c>
      <c r="G55" s="41">
        <f t="shared" si="7"/>
        <v>0</v>
      </c>
      <c r="H55" s="41">
        <f t="shared" si="7"/>
        <v>0</v>
      </c>
      <c r="I55" s="41">
        <f t="shared" si="7"/>
        <v>0</v>
      </c>
      <c r="J55" s="41">
        <f t="shared" si="7"/>
        <v>1679600</v>
      </c>
      <c r="K55" s="41">
        <f t="shared" si="7"/>
        <v>0</v>
      </c>
      <c r="L55" s="41">
        <f t="shared" si="7"/>
        <v>0</v>
      </c>
      <c r="M55" s="41">
        <f t="shared" si="7"/>
        <v>0</v>
      </c>
      <c r="N55" s="41">
        <f t="shared" si="7"/>
        <v>0</v>
      </c>
      <c r="O55" s="41">
        <f t="shared" si="7"/>
        <v>0</v>
      </c>
      <c r="P55" s="41">
        <f t="shared" si="7"/>
        <v>0</v>
      </c>
      <c r="Q55" s="41">
        <f t="shared" si="7"/>
        <v>2190000</v>
      </c>
      <c r="R55" s="41">
        <f t="shared" si="7"/>
        <v>6625000</v>
      </c>
      <c r="S55" s="41">
        <f t="shared" si="7"/>
        <v>0</v>
      </c>
      <c r="T55" s="41">
        <f t="shared" si="7"/>
        <v>0</v>
      </c>
      <c r="U55" s="41">
        <f t="shared" si="7"/>
        <v>0</v>
      </c>
      <c r="V55" s="41">
        <f t="shared" si="7"/>
        <v>0</v>
      </c>
      <c r="W55" s="41">
        <f t="shared" si="7"/>
        <v>1510</v>
      </c>
      <c r="X55" s="41">
        <f t="shared" si="7"/>
        <v>10517600</v>
      </c>
      <c r="Y55" s="41">
        <f t="shared" si="7"/>
        <v>2964000</v>
      </c>
      <c r="Z55" s="41">
        <f t="shared" si="7"/>
        <v>898200</v>
      </c>
      <c r="AA55" s="41">
        <f t="shared" si="7"/>
        <v>7650000</v>
      </c>
      <c r="AB55" s="41">
        <f t="shared" si="7"/>
        <v>101561452</v>
      </c>
      <c r="AC55" s="41">
        <f t="shared" si="7"/>
        <v>101215452</v>
      </c>
      <c r="AD55" s="41">
        <f t="shared" si="7"/>
        <v>0</v>
      </c>
      <c r="AE55" s="41">
        <f t="shared" si="7"/>
        <v>0</v>
      </c>
      <c r="AF55" s="41">
        <f t="shared" si="7"/>
        <v>36000</v>
      </c>
      <c r="AG55" s="41">
        <f t="shared" si="7"/>
        <v>190000</v>
      </c>
      <c r="AH55" s="41">
        <f t="shared" si="7"/>
        <v>120000</v>
      </c>
      <c r="AI55" s="41">
        <f t="shared" si="7"/>
        <v>15168600</v>
      </c>
      <c r="AJ55" s="42">
        <f t="shared" si="7"/>
        <v>0</v>
      </c>
      <c r="AK55" s="42">
        <f t="shared" si="7"/>
        <v>0</v>
      </c>
      <c r="AL55" s="43">
        <f t="shared" si="7"/>
        <v>0</v>
      </c>
      <c r="AM55" s="42">
        <f t="shared" si="7"/>
        <v>0</v>
      </c>
      <c r="AN55" s="42">
        <f t="shared" si="7"/>
        <v>0</v>
      </c>
      <c r="AO55" s="42">
        <f t="shared" si="7"/>
        <v>0</v>
      </c>
      <c r="AP55" s="42"/>
      <c r="AS55" s="49"/>
    </row>
    <row r="56" s="47" customFormat="1" ht="15" customHeight="1">
      <c r="A56" s="50"/>
      <c r="C56" s="3"/>
      <c r="D56" s="51"/>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52"/>
      <c r="AS56" s="49"/>
    </row>
    <row r="57" s="14" customFormat="1" ht="15" customHeight="1">
      <c r="A57" s="50"/>
      <c r="C57" s="3"/>
      <c r="D57" s="53"/>
      <c r="E57" s="4"/>
      <c r="F57" s="4"/>
      <c r="G57" s="4"/>
      <c r="H57" s="4"/>
      <c r="I57" s="54"/>
      <c r="J57" s="54"/>
      <c r="K57" s="54"/>
      <c r="L57" s="54"/>
      <c r="M57" s="54"/>
      <c r="N57" s="54"/>
      <c r="O57" s="54"/>
      <c r="P57" s="54"/>
      <c r="Q57" s="4"/>
      <c r="R57" s="4"/>
      <c r="S57" s="4"/>
      <c r="T57" s="4"/>
      <c r="U57" s="4"/>
      <c r="V57" s="4"/>
      <c r="W57" s="4"/>
      <c r="X57" s="4"/>
      <c r="Y57" s="4"/>
      <c r="Z57" s="4"/>
      <c r="AA57" s="4"/>
      <c r="AB57" s="4"/>
      <c r="AC57" s="4"/>
      <c r="AD57" s="4"/>
      <c r="AE57" s="4"/>
      <c r="AF57" s="4"/>
      <c r="AG57" s="4"/>
      <c r="AH57" s="4"/>
      <c r="AI57" s="4"/>
      <c r="AJ57" s="4"/>
      <c r="AK57" s="4"/>
      <c r="AL57" s="4"/>
      <c r="AM57" s="4"/>
      <c r="AN57" s="4"/>
      <c r="AO57" s="4"/>
      <c r="AP57" s="54"/>
      <c r="AS57" s="22"/>
    </row>
    <row r="58" ht="20.25" customHeight="1">
      <c r="AJ58" s="54"/>
      <c r="AK58" s="54"/>
      <c r="AL58" s="54"/>
      <c r="AM58" s="54"/>
      <c r="AN58" s="54"/>
      <c r="AO58" s="54"/>
    </row>
  </sheetData>
  <mergeCells count="12">
    <mergeCell ref="A1:C1"/>
    <mergeCell ref="A2:AP2"/>
    <mergeCell ref="A3:AP3"/>
    <mergeCell ref="A4:AP4"/>
    <mergeCell ref="A5:AP5"/>
    <mergeCell ref="A7:A9"/>
    <mergeCell ref="B7:B9"/>
    <mergeCell ref="C7:C9"/>
    <mergeCell ref="D7:AB7"/>
    <mergeCell ref="AI7:AI8"/>
    <mergeCell ref="AP7:AP9"/>
    <mergeCell ref="I57:M57"/>
  </mergeCells>
  <printOptions headings="0" gridLines="0" gridLinesSet="0"/>
  <pageMargins left="0.69999999999999996" right="0.69999999999999996" top="0.75" bottom="0.75" header="0.29999999999999999" footer="0.29999999999999999"/>
  <pageSetup blackAndWhite="0" cellComments="none" copies="1" draft="0" errors="displayed" firstPageNumber="-1" fitToHeight="0" fitToWidth="0" horizontalDpi="600" orientation="portrait" pageOrder="downThenOver" paperSize="9" scale="100" useFirstPageNumber="0" usePrinterDefaults="1" verticalDpi="0"/>
  <headerFooter/>
</worksheet>
</file>

<file path=docProps/app.xml><?xml version="1.0" encoding="utf-8"?>
<Properties xmlns="http://schemas.openxmlformats.org/officeDocument/2006/extended-properties" xmlns:vt="http://schemas.openxmlformats.org/officeDocument/2006/docPropsVTypes">
  <Application>ONLYOFFICE/5.4.2.54</Application>
  <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HAU-LKCD</dc:creator>
  <cp:lastModifiedBy>Hồ Văn Hậu</cp:lastModifiedBy>
  <cp:revision>1</cp:revision>
  <dcterms:created xsi:type="dcterms:W3CDTF">2023-11-13T09:08:22Z</dcterms:created>
  <dcterms:modified xsi:type="dcterms:W3CDTF">2023-11-23T03:27:22Z</dcterms:modified>
</cp:coreProperties>
</file>